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activeTab="1"/>
  </bookViews>
  <sheets>
    <sheet name="Aide" sheetId="1" r:id="rId1"/>
    <sheet name="Produits" sheetId="2" r:id="rId2"/>
    <sheet name="Charges" sheetId="3" r:id="rId3"/>
    <sheet name="Transferts" sheetId="4" r:id="rId4"/>
    <sheet name="Coop" sheetId="5" r:id="rId5"/>
    <sheet name="Bilan_page3" sheetId="6" r:id="rId6"/>
    <sheet name="Bilan_page4" sheetId="7" r:id="rId7"/>
    <sheet name="Paramétrages" sheetId="8" r:id="rId8"/>
  </sheets>
  <definedNames>
    <definedName name="_xlnm.Print_Area" localSheetId="5">'Bilan_page3'!$A$1:$P$63</definedName>
    <definedName name="_xlnm.Print_Area" localSheetId="6">'Bilan_page4'!$A$1:$J$24</definedName>
    <definedName name="_xlnm.Print_Area" localSheetId="2">'Charges'!$A$1:$J$21</definedName>
    <definedName name="_xlnm.Print_Area" localSheetId="7">'Paramétrages'!$A$1:$H$15</definedName>
    <definedName name="_xlnm.Print_Area" localSheetId="1">'Produits'!$A$1:$J$21</definedName>
    <definedName name="_xlnm.Print_Area" localSheetId="3">'Transferts'!$A$1:$J$21</definedName>
  </definedNames>
  <calcPr fullCalcOnLoad="1"/>
</workbook>
</file>

<file path=xl/comments2.xml><?xml version="1.0" encoding="utf-8"?>
<comments xmlns="http://schemas.openxmlformats.org/spreadsheetml/2006/main">
  <authors>
    <author>JPaul</author>
  </authors>
  <commentList>
    <comment ref="G3" authorId="0">
      <text>
        <r>
          <rPr>
            <sz val="8"/>
            <color indexed="12"/>
            <rFont val="Tahoma"/>
            <family val="2"/>
          </rPr>
          <t>jj/mm/aa</t>
        </r>
      </text>
    </comment>
    <comment ref="G4" authorId="0">
      <text>
        <r>
          <rPr>
            <sz val="8"/>
            <color indexed="12"/>
            <rFont val="Tahoma"/>
            <family val="2"/>
          </rPr>
          <t>Ne pas dépasser le cadre blanc</t>
        </r>
      </text>
    </comment>
    <comment ref="B9" authorId="0">
      <text>
        <r>
          <rPr>
            <sz val="8"/>
            <color indexed="8"/>
            <rFont val="Tahoma"/>
            <family val="2"/>
          </rPr>
          <t>Vous pouvez ventiler la somme dans plusieurs postes</t>
        </r>
      </text>
    </comment>
  </commentList>
</comments>
</file>

<file path=xl/comments3.xml><?xml version="1.0" encoding="utf-8"?>
<comments xmlns="http://schemas.openxmlformats.org/spreadsheetml/2006/main">
  <authors>
    <author>JPaul</author>
  </authors>
  <commentList>
    <comment ref="G3" authorId="0">
      <text>
        <r>
          <rPr>
            <sz val="8"/>
            <color indexed="12"/>
            <rFont val="Tahoma"/>
            <family val="2"/>
          </rPr>
          <t>jj/mm/aa</t>
        </r>
      </text>
    </comment>
    <comment ref="G4" authorId="0">
      <text>
        <r>
          <rPr>
            <sz val="8"/>
            <color indexed="12"/>
            <rFont val="Tahoma"/>
            <family val="2"/>
          </rPr>
          <t>Ne pas dépasser le cadre blanc</t>
        </r>
      </text>
    </comment>
    <comment ref="B9" authorId="0">
      <text>
        <r>
          <rPr>
            <sz val="8"/>
            <color indexed="8"/>
            <rFont val="Tahoma"/>
            <family val="2"/>
          </rPr>
          <t>Vous pouvez ventiler la somme dans plusieurs postes</t>
        </r>
      </text>
    </comment>
  </commentList>
</comments>
</file>

<file path=xl/comments4.xml><?xml version="1.0" encoding="utf-8"?>
<comments xmlns="http://schemas.openxmlformats.org/spreadsheetml/2006/main">
  <authors>
    <author>JPaul</author>
  </authors>
  <commentList>
    <comment ref="G3" authorId="0">
      <text>
        <r>
          <rPr>
            <sz val="8"/>
            <color indexed="12"/>
            <rFont val="Tahoma"/>
            <family val="2"/>
          </rPr>
          <t>jj/mm/aa</t>
        </r>
      </text>
    </comment>
    <comment ref="G4" authorId="0">
      <text>
        <r>
          <rPr>
            <sz val="8"/>
            <color indexed="12"/>
            <rFont val="Tahoma"/>
            <family val="2"/>
          </rPr>
          <t>Ne pas dépasser le cadre blanc</t>
        </r>
      </text>
    </comment>
    <comment ref="B9" authorId="0">
      <text>
        <r>
          <rPr>
            <sz val="8"/>
            <color indexed="8"/>
            <rFont val="Tahoma"/>
            <family val="2"/>
          </rPr>
          <t>Vous pouvez ventiler la somme dans plusieurs postes</t>
        </r>
      </text>
    </comment>
  </commentList>
</comments>
</file>

<file path=xl/comments5.xml><?xml version="1.0" encoding="utf-8"?>
<comments xmlns="http://schemas.openxmlformats.org/spreadsheetml/2006/main">
  <authors>
    <author>Unknown</author>
  </authors>
  <commentList>
    <comment ref="G6" authorId="0">
      <text>
        <r>
          <rPr>
            <b/>
            <sz val="8"/>
            <rFont val="Tahoma"/>
            <family val="2"/>
          </rPr>
          <t xml:space="preserve">Pointage
</t>
        </r>
        <r>
          <rPr>
            <b/>
            <sz val="8"/>
            <color indexed="12"/>
            <rFont val="Tahoma"/>
            <family val="2"/>
          </rPr>
          <t>Permet de "pointer" votre trésorerie quand vous recevez le relevé de la banque ou des chèques postaux .</t>
        </r>
        <r>
          <rPr>
            <b/>
            <sz val="8"/>
            <color indexed="10"/>
            <rFont val="Tahoma"/>
            <family val="2"/>
          </rPr>
          <t xml:space="preserve">
               Si Erreur 
Clic droit : Effacer le contenu</t>
        </r>
        <r>
          <rPr>
            <sz val="8"/>
            <rFont val="Tahoma"/>
            <family val="2"/>
          </rPr>
          <t xml:space="preserve">
</t>
        </r>
      </text>
    </comment>
    <comment ref="I3" authorId="0">
      <text>
        <r>
          <rPr>
            <sz val="9"/>
            <color indexed="10"/>
            <rFont val="Comic Sans MS"/>
            <family val="4"/>
          </rPr>
          <t>Ce résultat doit être identique à celui de BILAN Banque  Caisse .
Dans le cas contraire , vérifiez si vous avez bien effectué la " balance" dans les différents postes</t>
        </r>
        <r>
          <rPr>
            <sz val="8"/>
            <rFont val="Tahoma"/>
            <family val="2"/>
          </rPr>
          <t>.</t>
        </r>
      </text>
    </comment>
  </commentList>
</comments>
</file>

<file path=xl/comments6.xml><?xml version="1.0" encoding="utf-8"?>
<comments xmlns="http://schemas.openxmlformats.org/spreadsheetml/2006/main">
  <authors>
    <author>Jean Paul</author>
  </authors>
  <commentList>
    <comment ref="F52" authorId="0">
      <text>
        <r>
          <rPr>
            <b/>
            <sz val="8"/>
            <rFont val="Tahoma"/>
            <family val="2"/>
          </rPr>
          <t xml:space="preserve"> </t>
        </r>
        <r>
          <rPr>
            <sz val="8"/>
            <rFont val="Tahoma"/>
            <family val="2"/>
          </rPr>
          <t xml:space="preserve">
</t>
        </r>
        <r>
          <rPr>
            <sz val="9"/>
            <color indexed="10"/>
            <rFont val="Tahoma"/>
            <family val="2"/>
          </rPr>
          <t xml:space="preserve">La somme inscrite ici 
peut être 
</t>
        </r>
        <r>
          <rPr>
            <b/>
            <sz val="9"/>
            <color indexed="10"/>
            <rFont val="Tahoma"/>
            <family val="2"/>
          </rPr>
          <t>positive</t>
        </r>
        <r>
          <rPr>
            <sz val="9"/>
            <color indexed="10"/>
            <rFont val="Tahoma"/>
            <family val="2"/>
          </rPr>
          <t xml:space="preserve"> ou </t>
        </r>
        <r>
          <rPr>
            <b/>
            <sz val="9"/>
            <color indexed="10"/>
            <rFont val="Tahoma"/>
            <family val="2"/>
          </rPr>
          <t>négative</t>
        </r>
        <r>
          <rPr>
            <sz val="9"/>
            <color indexed="10"/>
            <rFont val="Tahoma"/>
            <family val="2"/>
          </rPr>
          <t xml:space="preserve"> suivant le cas</t>
        </r>
        <r>
          <rPr>
            <sz val="8"/>
            <color indexed="10"/>
            <rFont val="Tahoma"/>
            <family val="2"/>
          </rPr>
          <t xml:space="preserve"> </t>
        </r>
        <r>
          <rPr>
            <sz val="8"/>
            <rFont val="Tahoma"/>
            <family val="2"/>
          </rPr>
          <t>.
( ne pas oublier le 
signe - 
dans ce dernier cas)</t>
        </r>
      </text>
    </comment>
    <comment ref="F53" authorId="0">
      <text>
        <r>
          <rPr>
            <b/>
            <sz val="8"/>
            <rFont val="Tahoma"/>
            <family val="2"/>
          </rPr>
          <t xml:space="preserve"> </t>
        </r>
        <r>
          <rPr>
            <sz val="8"/>
            <rFont val="Tahoma"/>
            <family val="2"/>
          </rPr>
          <t xml:space="preserve">
</t>
        </r>
        <r>
          <rPr>
            <sz val="9"/>
            <color indexed="10"/>
            <rFont val="Tahoma"/>
            <family val="2"/>
          </rPr>
          <t xml:space="preserve">La somme inscrite ici 
peut être 
</t>
        </r>
        <r>
          <rPr>
            <b/>
            <sz val="9"/>
            <color indexed="10"/>
            <rFont val="Tahoma"/>
            <family val="2"/>
          </rPr>
          <t>positive</t>
        </r>
        <r>
          <rPr>
            <sz val="9"/>
            <color indexed="10"/>
            <rFont val="Tahoma"/>
            <family val="2"/>
          </rPr>
          <t xml:space="preserve"> ou </t>
        </r>
        <r>
          <rPr>
            <b/>
            <sz val="9"/>
            <color indexed="10"/>
            <rFont val="Tahoma"/>
            <family val="2"/>
          </rPr>
          <t>négative</t>
        </r>
        <r>
          <rPr>
            <sz val="9"/>
            <color indexed="10"/>
            <rFont val="Tahoma"/>
            <family val="2"/>
          </rPr>
          <t xml:space="preserve"> suivant le cas</t>
        </r>
        <r>
          <rPr>
            <sz val="8"/>
            <color indexed="10"/>
            <rFont val="Tahoma"/>
            <family val="2"/>
          </rPr>
          <t xml:space="preserve"> </t>
        </r>
        <r>
          <rPr>
            <sz val="8"/>
            <rFont val="Tahoma"/>
            <family val="2"/>
          </rPr>
          <t>.
( ne pas oublier le 
signe - 
dans ce dernier cas)</t>
        </r>
      </text>
    </comment>
    <comment ref="F54" authorId="0">
      <text>
        <r>
          <rPr>
            <b/>
            <sz val="8"/>
            <rFont val="Tahoma"/>
            <family val="2"/>
          </rPr>
          <t xml:space="preserve"> </t>
        </r>
        <r>
          <rPr>
            <sz val="8"/>
            <rFont val="Tahoma"/>
            <family val="2"/>
          </rPr>
          <t xml:space="preserve">
</t>
        </r>
        <r>
          <rPr>
            <sz val="9"/>
            <color indexed="10"/>
            <rFont val="Tahoma"/>
            <family val="2"/>
          </rPr>
          <t xml:space="preserve">La somme inscrite ici 
peut être 
</t>
        </r>
        <r>
          <rPr>
            <b/>
            <sz val="9"/>
            <color indexed="10"/>
            <rFont val="Tahoma"/>
            <family val="2"/>
          </rPr>
          <t>positive</t>
        </r>
        <r>
          <rPr>
            <sz val="9"/>
            <color indexed="10"/>
            <rFont val="Tahoma"/>
            <family val="2"/>
          </rPr>
          <t xml:space="preserve"> ou </t>
        </r>
        <r>
          <rPr>
            <b/>
            <sz val="9"/>
            <color indexed="10"/>
            <rFont val="Tahoma"/>
            <family val="2"/>
          </rPr>
          <t>négative</t>
        </r>
        <r>
          <rPr>
            <sz val="9"/>
            <color indexed="10"/>
            <rFont val="Tahoma"/>
            <family val="2"/>
          </rPr>
          <t xml:space="preserve"> suivant le cas</t>
        </r>
        <r>
          <rPr>
            <sz val="8"/>
            <color indexed="10"/>
            <rFont val="Tahoma"/>
            <family val="2"/>
          </rPr>
          <t xml:space="preserve"> </t>
        </r>
        <r>
          <rPr>
            <sz val="8"/>
            <rFont val="Tahoma"/>
            <family val="2"/>
          </rPr>
          <t>.
( ne pas oublier le 
signe - 
dans ce dernier cas)</t>
        </r>
      </text>
    </comment>
    <comment ref="F55" authorId="0">
      <text>
        <r>
          <rPr>
            <b/>
            <sz val="8"/>
            <rFont val="Tahoma"/>
            <family val="2"/>
          </rPr>
          <t xml:space="preserve"> </t>
        </r>
        <r>
          <rPr>
            <sz val="8"/>
            <rFont val="Tahoma"/>
            <family val="2"/>
          </rPr>
          <t xml:space="preserve">
</t>
        </r>
        <r>
          <rPr>
            <sz val="9"/>
            <color indexed="10"/>
            <rFont val="Tahoma"/>
            <family val="2"/>
          </rPr>
          <t xml:space="preserve">La somme inscrite ici 
peut être 
</t>
        </r>
        <r>
          <rPr>
            <b/>
            <sz val="9"/>
            <color indexed="10"/>
            <rFont val="Tahoma"/>
            <family val="2"/>
          </rPr>
          <t>positive</t>
        </r>
        <r>
          <rPr>
            <sz val="9"/>
            <color indexed="10"/>
            <rFont val="Tahoma"/>
            <family val="2"/>
          </rPr>
          <t xml:space="preserve"> ou </t>
        </r>
        <r>
          <rPr>
            <b/>
            <sz val="9"/>
            <color indexed="10"/>
            <rFont val="Tahoma"/>
            <family val="2"/>
          </rPr>
          <t>négative</t>
        </r>
        <r>
          <rPr>
            <sz val="9"/>
            <color indexed="10"/>
            <rFont val="Tahoma"/>
            <family val="2"/>
          </rPr>
          <t xml:space="preserve"> suivant le cas</t>
        </r>
        <r>
          <rPr>
            <sz val="8"/>
            <color indexed="10"/>
            <rFont val="Tahoma"/>
            <family val="2"/>
          </rPr>
          <t xml:space="preserve"> </t>
        </r>
        <r>
          <rPr>
            <sz val="8"/>
            <rFont val="Tahoma"/>
            <family val="2"/>
          </rPr>
          <t>.
( ne pas oublier le 
signe - 
dans ce dernier cas)</t>
        </r>
      </text>
    </comment>
    <comment ref="F56" authorId="0">
      <text>
        <r>
          <rPr>
            <b/>
            <sz val="8"/>
            <rFont val="Tahoma"/>
            <family val="2"/>
          </rPr>
          <t xml:space="preserve"> </t>
        </r>
        <r>
          <rPr>
            <sz val="8"/>
            <rFont val="Tahoma"/>
            <family val="2"/>
          </rPr>
          <t xml:space="preserve">
</t>
        </r>
        <r>
          <rPr>
            <sz val="9"/>
            <color indexed="10"/>
            <rFont val="Tahoma"/>
            <family val="2"/>
          </rPr>
          <t xml:space="preserve">La somme inscrite ici 
peut être 
</t>
        </r>
        <r>
          <rPr>
            <b/>
            <sz val="9"/>
            <color indexed="10"/>
            <rFont val="Tahoma"/>
            <family val="2"/>
          </rPr>
          <t>positive</t>
        </r>
        <r>
          <rPr>
            <sz val="9"/>
            <color indexed="10"/>
            <rFont val="Tahoma"/>
            <family val="2"/>
          </rPr>
          <t xml:space="preserve"> ou </t>
        </r>
        <r>
          <rPr>
            <b/>
            <sz val="9"/>
            <color indexed="10"/>
            <rFont val="Tahoma"/>
            <family val="2"/>
          </rPr>
          <t>négative</t>
        </r>
        <r>
          <rPr>
            <sz val="9"/>
            <color indexed="10"/>
            <rFont val="Tahoma"/>
            <family val="2"/>
          </rPr>
          <t xml:space="preserve"> suivant le cas</t>
        </r>
        <r>
          <rPr>
            <sz val="8"/>
            <color indexed="10"/>
            <rFont val="Tahoma"/>
            <family val="2"/>
          </rPr>
          <t xml:space="preserve"> </t>
        </r>
        <r>
          <rPr>
            <sz val="8"/>
            <rFont val="Tahoma"/>
            <family val="2"/>
          </rPr>
          <t>.
( ne pas oublier le 
signe - 
dans ce dernier cas)</t>
        </r>
      </text>
    </comment>
  </commentList>
</comments>
</file>

<file path=xl/comments8.xml><?xml version="1.0" encoding="utf-8"?>
<comments xmlns="http://schemas.openxmlformats.org/spreadsheetml/2006/main">
  <authors>
    <author>JPaul</author>
  </authors>
  <commentList>
    <comment ref="G3" authorId="0">
      <text>
        <r>
          <rPr>
            <b/>
            <sz val="8"/>
            <color indexed="10"/>
            <rFont val="Tahoma"/>
            <family val="2"/>
          </rPr>
          <t>Pour supprimer une valeur , Clic droit : effacer le contenu</t>
        </r>
        <r>
          <rPr>
            <sz val="8"/>
            <color indexed="10"/>
            <rFont val="Tahoma"/>
            <family val="2"/>
          </rPr>
          <t xml:space="preserve">
</t>
        </r>
      </text>
    </comment>
    <comment ref="E10" authorId="0">
      <text>
        <r>
          <rPr>
            <b/>
            <sz val="8"/>
            <color indexed="10"/>
            <rFont val="Tahoma"/>
            <family val="2"/>
          </rPr>
          <t xml:space="preserve">Remplissage automatique de cette cellule </t>
        </r>
      </text>
    </comment>
    <comment ref="G2" authorId="0">
      <text>
        <r>
          <rPr>
            <b/>
            <sz val="8"/>
            <color indexed="10"/>
            <rFont val="Tahoma"/>
            <family val="2"/>
          </rPr>
          <t>Exemple pour 
2015-2016
n'inscrire que
 2015</t>
        </r>
      </text>
    </comment>
    <comment ref="F5" authorId="0">
      <text>
        <r>
          <rPr>
            <b/>
            <sz val="8"/>
            <color indexed="10"/>
            <rFont val="Tahoma"/>
            <family val="2"/>
          </rPr>
          <t>Si erreur
Clic droit
Effacer le contenu</t>
        </r>
        <r>
          <rPr>
            <sz val="8"/>
            <color indexed="10"/>
            <rFont val="Tahoma"/>
            <family val="2"/>
          </rPr>
          <t xml:space="preserve">
</t>
        </r>
      </text>
    </comment>
    <comment ref="F6" authorId="0">
      <text>
        <r>
          <rPr>
            <b/>
            <sz val="8"/>
            <color indexed="10"/>
            <rFont val="Tahoma"/>
            <family val="2"/>
          </rPr>
          <t>Si erreur
Clic droit
Effacer le contenu</t>
        </r>
        <r>
          <rPr>
            <sz val="8"/>
            <color indexed="10"/>
            <rFont val="Tahoma"/>
            <family val="2"/>
          </rPr>
          <t xml:space="preserve">
</t>
        </r>
      </text>
    </comment>
  </commentList>
</comments>
</file>

<file path=xl/sharedStrings.xml><?xml version="1.0" encoding="utf-8"?>
<sst xmlns="http://schemas.openxmlformats.org/spreadsheetml/2006/main" count="264" uniqueCount="185">
  <si>
    <t>Détails et justification des subventions enregistrées en compte 7410</t>
  </si>
  <si>
    <t>le :</t>
  </si>
  <si>
    <t>cotisations</t>
  </si>
  <si>
    <t>vente</t>
  </si>
  <si>
    <t>activités</t>
  </si>
  <si>
    <t>subventions</t>
  </si>
  <si>
    <t>produits</t>
  </si>
  <si>
    <t>achats</t>
  </si>
  <si>
    <t>charges</t>
  </si>
  <si>
    <t>assurances</t>
  </si>
  <si>
    <t>gros</t>
  </si>
  <si>
    <t>date</t>
  </si>
  <si>
    <t>nature</t>
  </si>
  <si>
    <t>CAISSE</t>
  </si>
  <si>
    <t>de</t>
  </si>
  <si>
    <t>éducatives</t>
  </si>
  <si>
    <t>collectivités</t>
  </si>
  <si>
    <t>exception</t>
  </si>
  <si>
    <t xml:space="preserve">versées </t>
  </si>
  <si>
    <t>versées</t>
  </si>
  <si>
    <t>équipem.</t>
  </si>
  <si>
    <t>+</t>
  </si>
  <si>
    <t>-</t>
  </si>
  <si>
    <t>=</t>
  </si>
  <si>
    <t>locales</t>
  </si>
  <si>
    <t>cessions</t>
  </si>
  <si>
    <t>à l'OCCE</t>
  </si>
  <si>
    <t xml:space="preserve"> </t>
  </si>
  <si>
    <t>Pointage X</t>
  </si>
  <si>
    <t>Adresse</t>
  </si>
  <si>
    <t>CHARGES</t>
  </si>
  <si>
    <t>PRODUITS</t>
  </si>
  <si>
    <t>Assurances versées</t>
  </si>
  <si>
    <t>Charges exceptionnelles</t>
  </si>
  <si>
    <t>Produits exceptionnels</t>
  </si>
  <si>
    <t>ACTIF</t>
  </si>
  <si>
    <t>PASSIF</t>
  </si>
  <si>
    <t>Année</t>
  </si>
  <si>
    <t>Crédit</t>
  </si>
  <si>
    <t>Débit</t>
  </si>
  <si>
    <t>Solde</t>
  </si>
  <si>
    <t>Entrée</t>
  </si>
  <si>
    <t>Sortie</t>
  </si>
  <si>
    <t>Caisse</t>
  </si>
  <si>
    <t>Total à la dernière opération</t>
  </si>
  <si>
    <t>SITUATION Générale</t>
  </si>
  <si>
    <t>Mouvement N°</t>
  </si>
  <si>
    <t xml:space="preserve">COMPTES DE PRODUITS (Entrées) </t>
  </si>
  <si>
    <t xml:space="preserve">BILAN            Banque Caisse </t>
  </si>
  <si>
    <t>Année Scolaire</t>
  </si>
  <si>
    <t xml:space="preserve">   </t>
  </si>
  <si>
    <t>jj/mm/aa</t>
  </si>
  <si>
    <t xml:space="preserve">COMPTES DE CHARGES (Sorties) </t>
  </si>
  <si>
    <t xml:space="preserve">Nature du mouvement   </t>
  </si>
  <si>
    <t>Ne pas toucher cette ligne</t>
  </si>
  <si>
    <t>Report année précedente</t>
  </si>
  <si>
    <t>Produits Exceptionnels</t>
  </si>
  <si>
    <t>SAISIE</t>
  </si>
  <si>
    <t>Cotisations versées à l'OCCE</t>
  </si>
  <si>
    <t>Charges Exceptionnelles</t>
  </si>
  <si>
    <t>Vente de produits pour cession</t>
  </si>
  <si>
    <t>Produits des Activités Educatives</t>
  </si>
  <si>
    <t>Subventions de l'Etat ou des Collectivités Locales</t>
  </si>
  <si>
    <t>Subventions d'Associations</t>
  </si>
  <si>
    <t>Achats Produits pour Cession</t>
  </si>
  <si>
    <t>Charges des Activités Educatives</t>
  </si>
  <si>
    <t>Achat de Biens Durables</t>
  </si>
  <si>
    <t>'associations</t>
  </si>
  <si>
    <t>d'</t>
  </si>
  <si>
    <t>N° affiliation à l'OCCE</t>
  </si>
  <si>
    <t xml:space="preserve">Ecole </t>
  </si>
  <si>
    <t>CP</t>
  </si>
  <si>
    <t>Ville</t>
  </si>
  <si>
    <t>TOULOUSE</t>
  </si>
  <si>
    <t>Rue des Fleurs</t>
  </si>
  <si>
    <t>Rainbow</t>
  </si>
  <si>
    <t>Achats de produits pour cession</t>
  </si>
  <si>
    <t>Ventes de produits pour cession</t>
  </si>
  <si>
    <t>Produits des activités éducatives</t>
  </si>
  <si>
    <t>Subventions d'associations</t>
  </si>
  <si>
    <t>Au début de l'exercice comptable vous devez remplir les différentes cases.</t>
  </si>
  <si>
    <r>
      <t xml:space="preserve">Pour imprimer cette rubrique : </t>
    </r>
    <r>
      <rPr>
        <b/>
        <sz val="8.5"/>
        <rFont val="MS Sans Serif"/>
        <family val="2"/>
      </rPr>
      <t>Fichier - Imprimer</t>
    </r>
  </si>
  <si>
    <t>******</t>
  </si>
  <si>
    <t>Les feuilles de calcul ont été protégées pour empêcher toute mauvaise manipulation .            Les déprotéger entraînerait des erreurs de calcul dont nous ne pourrions être tenus pour responsable</t>
  </si>
  <si>
    <t>Vérifez que le bilan soit équilibré . Dans le cas contraire, une erreur de saisie a été commise . Vérifiez la feuille coop , modifications possibles avec prudence.</t>
  </si>
  <si>
    <t>Cette feuille peut être imprimée lors de la clôture de l'exercice.</t>
  </si>
  <si>
    <t>Pour autre compte , si vous en possédez un , vous pouvez attendre la fin de l'exercice.</t>
  </si>
  <si>
    <r>
      <t>&lt;</t>
    </r>
    <r>
      <rPr>
        <sz val="10"/>
        <rFont val="MS Sans Serif"/>
        <family val="2"/>
      </rPr>
      <t xml:space="preserve"> Cochez la bonne case     </t>
    </r>
    <r>
      <rPr>
        <b/>
        <sz val="13.5"/>
        <rFont val="MS Sans Serif"/>
        <family val="2"/>
      </rPr>
      <t xml:space="preserve">&lt; </t>
    </r>
    <r>
      <rPr>
        <sz val="10"/>
        <rFont val="MS Sans Serif"/>
        <family val="2"/>
      </rPr>
      <t xml:space="preserve">               </t>
    </r>
    <r>
      <rPr>
        <b/>
        <sz val="8.5"/>
        <color indexed="10"/>
        <rFont val="MS Sans Serif"/>
        <family val="2"/>
      </rPr>
      <t>Obligatoire</t>
    </r>
  </si>
  <si>
    <t>Solde pointé</t>
  </si>
  <si>
    <t>Cochez la case pointage pour vérification des opérations bancaires</t>
  </si>
  <si>
    <r>
      <t xml:space="preserve">Attention en cas d'erreur , clic droit </t>
    </r>
    <r>
      <rPr>
        <b/>
        <sz val="8.5"/>
        <color indexed="10"/>
        <rFont val="MS Sans Serif"/>
        <family val="2"/>
      </rPr>
      <t>effacer le contenu</t>
    </r>
    <r>
      <rPr>
        <b/>
        <sz val="8.5"/>
        <rFont val="MS Sans Serif"/>
        <family val="2"/>
      </rPr>
      <t xml:space="preserve"> </t>
    </r>
    <r>
      <rPr>
        <sz val="8.5"/>
        <color indexed="10"/>
        <rFont val="MS Sans Serif"/>
        <family val="2"/>
      </rPr>
      <t>sinon le solde pointage sera faux</t>
    </r>
  </si>
  <si>
    <r>
      <t xml:space="preserve">Mouvement  </t>
    </r>
    <r>
      <rPr>
        <sz val="10"/>
        <rFont val="MS Sans Serif"/>
        <family val="0"/>
      </rPr>
      <t xml:space="preserve">    Date  </t>
    </r>
  </si>
  <si>
    <t>Numéro</t>
  </si>
  <si>
    <t>Solde CAISSE</t>
  </si>
  <si>
    <t xml:space="preserve">  </t>
  </si>
  <si>
    <t>BILAN</t>
  </si>
  <si>
    <t xml:space="preserve">Somme à ventiler   </t>
  </si>
  <si>
    <t xml:space="preserve">Saisir  des </t>
  </si>
  <si>
    <t>Déplacement à la souris ou avec la tabulation</t>
  </si>
  <si>
    <t>Ces feuilles s'utilisent normalement . Utiliser le bouton EFFACER pour modifier les données</t>
  </si>
  <si>
    <r>
      <t xml:space="preserve">Vous pouvez changer de feuille en cliquant sur le bouton ou sur l'onglet.      </t>
    </r>
    <r>
      <rPr>
        <b/>
        <sz val="8.5"/>
        <color indexed="10"/>
        <rFont val="MS Sans Serif"/>
        <family val="2"/>
      </rPr>
      <t xml:space="preserve">Ne pas oublier de faire des sauvegardes régulières </t>
    </r>
  </si>
  <si>
    <r>
      <t>Nouveauté</t>
    </r>
    <r>
      <rPr>
        <sz val="8.5"/>
        <rFont val="MS Sans Serif"/>
        <family val="2"/>
      </rPr>
      <t xml:space="preserve">:  </t>
    </r>
    <r>
      <rPr>
        <b/>
        <sz val="8.5"/>
        <color indexed="10"/>
        <rFont val="MS Sans Serif"/>
        <family val="2"/>
      </rPr>
      <t>Vérification automatique de la ventilation avant validation</t>
    </r>
  </si>
  <si>
    <t>Somme à Transférer</t>
  </si>
  <si>
    <t>TRANSFERTS</t>
  </si>
  <si>
    <t>Permet de transférer des sommes entre le compte et la caisse</t>
  </si>
  <si>
    <t>Saisir des</t>
  </si>
  <si>
    <t>Partcicipation volontaires des Familles</t>
  </si>
  <si>
    <t>Participation</t>
  </si>
  <si>
    <t>volontaires</t>
  </si>
  <si>
    <t>des familles</t>
  </si>
  <si>
    <t xml:space="preserve">TOTAL DES PRODUITS ( B ) </t>
  </si>
  <si>
    <t xml:space="preserve">TOTAL DES CHARGES ( A )   </t>
  </si>
  <si>
    <t xml:space="preserve">Total de l'actif     </t>
  </si>
  <si>
    <t xml:space="preserve">Total du passif </t>
  </si>
  <si>
    <t>Date des opérations</t>
  </si>
  <si>
    <t>Montants
 ( + / - )</t>
  </si>
  <si>
    <t>Destinataire des chèques ou origine des versements</t>
  </si>
  <si>
    <t>N° de chèques</t>
  </si>
  <si>
    <t>Solde indiqué sur le relevé bancaire fourni</t>
  </si>
  <si>
    <t>Comptes Bancaires 512 ou 514</t>
  </si>
  <si>
    <t>( 1 )</t>
  </si>
  <si>
    <t>Petite monnaie</t>
  </si>
  <si>
    <t>Nombre</t>
  </si>
  <si>
    <t>Somme</t>
  </si>
  <si>
    <t>Solde indiqué dans le bilan en compte 530</t>
  </si>
  <si>
    <t>( 3 ) Renseigner obligatoirement le tableau page 4</t>
  </si>
  <si>
    <r>
      <t xml:space="preserve">( 2 ) </t>
    </r>
    <r>
      <rPr>
        <b/>
        <sz val="10"/>
        <rFont val="MS Sans Serif"/>
        <family val="2"/>
      </rPr>
      <t xml:space="preserve">Arrêté de caisse au 31 Août </t>
    </r>
  </si>
  <si>
    <t>La caisse n'étant pas un compte bancaire, les sommes indiquées doivent être vérifiées par deux personnes non mandataires</t>
  </si>
  <si>
    <t xml:space="preserve"> Billets</t>
  </si>
  <si>
    <t xml:space="preserve"> Pièces</t>
  </si>
  <si>
    <t>Le mandataire de la coopérative ou le foyer doit fournir la copie d'un relevé de compte bancaire où figure le solde indiqué en 512 ou 514 . Si ce dernier ne correspond pas à l'extrit, il doit compléter le tableau ( rapprochement bancaire) ci dessous.</t>
  </si>
  <si>
    <t>NB l'extrait bancaire doit encadrer le 31 Août ( ex du 25/08 au 05/09) ou être arrêté précisément à la date du 31 Août.
Dans le cas contraire, le mandataire doit fournir les extraits précédant et suivant cette date.</t>
  </si>
  <si>
    <t>Solde indiqué dans le bilan en compte 512 ou 514</t>
  </si>
  <si>
    <t xml:space="preserve">Achat de biens durables </t>
  </si>
  <si>
    <t>Subventions Etats , collectivités locales ( 3 )</t>
  </si>
  <si>
    <t>Participations volontaires des familles</t>
  </si>
  <si>
    <t>Banque ( 1 )</t>
  </si>
  <si>
    <t>Banque postale ( 1 )</t>
  </si>
  <si>
    <t>Caisse en espèces ( 2 )</t>
  </si>
  <si>
    <t>OBLIGATOIRE</t>
  </si>
  <si>
    <t>ATTENTION
Vous devez compléter le tableau "Arrêté de caisse au 31 août".</t>
  </si>
  <si>
    <t>IMPORTANT
Complétez
 le tableau 
"Comptes bancaires 
512 ou 514"</t>
  </si>
  <si>
    <t xml:space="preserve">Complétez dans le tableau "Compte bancaires 512 ou 514"
la case 
"Solde indiqué 
sur le relevé bancaire fourni" </t>
  </si>
  <si>
    <r>
      <t xml:space="preserve">  SI Problème d'affichage des boutons, 
</t>
    </r>
    <r>
      <rPr>
        <b/>
        <sz val="10"/>
        <color indexed="13"/>
        <rFont val="MS Sans Serif"/>
        <family val="2"/>
      </rPr>
      <t>CLIQUEZ ICI</t>
    </r>
  </si>
  <si>
    <t>Téléphone</t>
  </si>
  <si>
    <t>Tel</t>
  </si>
  <si>
    <t>Nom du mandataire</t>
  </si>
  <si>
    <t xml:space="preserve">Composition et attributions de la commission de contrôle des comptes de la coopérative ou du foyer OCCE </t>
  </si>
  <si>
    <t>Origine des subventions</t>
  </si>
  <si>
    <t>Montants</t>
  </si>
  <si>
    <t>Date de versement</t>
  </si>
  <si>
    <t>NON</t>
  </si>
  <si>
    <t>OUI</t>
  </si>
  <si>
    <t>Reliquats non dépensés au 31 Août</t>
  </si>
  <si>
    <t xml:space="preserve">Les subventions de l’état, des collectivités locales ou territoriales, doivent être enregistrées et justifiées par des copies d’extraits de compte bancaire ou des notifications d’attribution. </t>
  </si>
  <si>
    <t xml:space="preserve"> La coopérative a reçu  une ou plusieurs subventions:</t>
  </si>
  <si>
    <t>Si OUI, détail des subventions reçues :</t>
  </si>
  <si>
    <t xml:space="preserve"> (Rappel des engagements pris par signature auprès de l’Association Départementale OCCE) </t>
  </si>
  <si>
    <t xml:space="preserve">Le mandataire </t>
  </si>
  <si>
    <t>Page 4</t>
  </si>
  <si>
    <t>Page 3</t>
  </si>
  <si>
    <t>Destination des subventions</t>
  </si>
  <si>
    <t>Rappel
 Montant total des subventions</t>
  </si>
  <si>
    <t xml:space="preserve">ATTENTION  </t>
  </si>
  <si>
    <t xml:space="preserve"> Le total 
des subventions 
dans le tableau 
est différent 
de la somme 
ci-dessus</t>
  </si>
  <si>
    <t xml:space="preserve">  Si Pb Affichage 
CLIQUEZ ICI</t>
  </si>
  <si>
    <r>
      <t xml:space="preserve"> La réunion de la commission de contrôle des comptes est obligatoire, statutaire. Elle est composée de 2 à 4 personnes qui n’ont pas tenu la comptabilité et ne sont pas mandataires. La signature de ces personnes engage leur responsabilité.
 Elle se réunit avant le 30 septembre qui suit la clôture des comptes (ou avant le départ en retraite ou la mutation du mandataire).
 Elle se fait présenter:
 • le cahier de comptabilité (gestion manuscrite) ou le grand-livre des comptes (gestion informatisée)
 • les cahiers de classes (s’il y a lieu)
 • le compte rendu financier (page 3)
 • le cahier d’inventaire des biens achetés par la coopérative ou le foyer depuis sa création
 • l’ensemble des pièces justificatives (factures, notes, tickets, fiches de recettes, bordereaux, reçus,…)
 • les relevés bancaires • les carnets de chèques utilisés
 • la caisse en espèces (arrêtée en page 3)
 • le cahier des délibérations du conseil de coopérative ou de club.
Elle procède par sondage à la vérification de différentes pièces comptables. En aucun cas, elle ne </t>
    </r>
    <r>
      <rPr>
        <b/>
        <sz val="11"/>
        <rFont val="Times New Roman"/>
        <family val="1"/>
      </rPr>
      <t>prédispose de l’utilisation 
des fonds et des biens,</t>
    </r>
    <r>
      <rPr>
        <sz val="11"/>
        <rFont val="Times New Roman"/>
        <family val="1"/>
      </rPr>
      <t xml:space="preserve"> elle a obligation de </t>
    </r>
    <r>
      <rPr>
        <b/>
        <sz val="11"/>
        <rFont val="Times New Roman"/>
        <family val="1"/>
      </rPr>
      <t>discrétion et de</t>
    </r>
    <r>
      <rPr>
        <sz val="11"/>
        <rFont val="Times New Roman"/>
        <family val="1"/>
      </rPr>
      <t xml:space="preserve"> </t>
    </r>
    <r>
      <rPr>
        <b/>
        <sz val="11"/>
        <rFont val="Times New Roman"/>
        <family val="1"/>
      </rPr>
      <t>réserve</t>
    </r>
    <r>
      <rPr>
        <sz val="11"/>
        <rFont val="Times New Roman"/>
        <family val="1"/>
      </rPr>
      <t xml:space="preserve"> par rapport aux documents qu’elle étudie, et elle 
présente son rapport en Assemblée Générale, en Conseil de Coopérative, en Conseil d’Ecole ou en Conseil d’Administration. </t>
    </r>
  </si>
  <si>
    <r>
      <t xml:space="preserve">  • Il est le représentant légal agréé par le Conseil d’Administration Départemental de l’OCCE.
  • Son mandat est valable du 1er septembre au 31 août suivant.
  • Il est garant, à tous les niveaux, du bon fonctionnement de la coopérative ou du foyer coopératif
  • Il est responsable de la diffusion des informations reçues de l’OCCE, du paiement des cotisations à l’Association Départementale OCCE, de l’envoi des comptes rendus statutaires, selon le calendrier fixé par l’OCCE (voir l’article 15 des statuts des Associations Départementales). 
 • Il est également responsable de la tenue des registres obligatoires (cahiers de délibérations, cahier d’inventaire des biens acquis)
 • Il doit fournir le détail des subventions reçues (Etat, collectivités locales, territoriales).
 • Il doit obligatoirement souscrire, pour les activités de la coopérative, un contrat auprès d’une mutuelle d’assurance (MAIF, MAE, APAC) et fournir à l’OCCE tout  justificatif d’adhésion à cette mutuelle pour l’année scolaire complète de son mandat.
 • Il ne peut ni ouvrir un compte d’épargne ou de placement pour sa coopérative, ni prendre d’engagement financier (contrat, locations) 
sans l’aval du Conseil d’Administration de l’OCCE.
 • N’ayant pas la personnalité juridique, il ne peut ni embaucher, ni rémunérer du personnel.
 • Le Conseil d’Administration de l’Association Départementale dispose d’un droit permanent de vérification.
 • En cas de départ à la retraite ou de mutation, le mandataire ne doit pas quitter son poste sans être à jour de ses obligations statutaires 
vis-à-vis de l’OCCE.  Il doit indiquer ci-dessous </t>
    </r>
    <r>
      <rPr>
        <b/>
        <sz val="10"/>
        <rFont val="Times New Roman"/>
        <family val="1"/>
      </rPr>
      <t>le lieu précis de stockage des documents de la coopérative</t>
    </r>
    <r>
      <rPr>
        <sz val="10"/>
        <rFont val="Times New Roman"/>
        <family val="1"/>
      </rPr>
      <t xml:space="preserve"> (carnets de chèques, caisse en 
espèces, délibérations, registres, cahier d’inventaire, archives, sauvegardes,...):  </t>
    </r>
  </si>
  <si>
    <t>jp.terrancle@laposte.net</t>
  </si>
  <si>
    <t xml:space="preserve">Nom de l'école                                               Commune                                                  Département                                             Votre message                                               
</t>
  </si>
  <si>
    <t>€uro</t>
  </si>
  <si>
    <t>Euro</t>
  </si>
  <si>
    <t xml:space="preserve">Charges activités éducatives </t>
  </si>
  <si>
    <t xml:space="preserve">Assurances versées </t>
  </si>
  <si>
    <t>Utilisateur Coop Scol 4.79.1</t>
  </si>
  <si>
    <t>2015 Super Dirlo</t>
  </si>
  <si>
    <t>Contributions plateforme participative</t>
  </si>
  <si>
    <t>Services bancaires et assimilés</t>
  </si>
  <si>
    <t xml:space="preserve">Contribution </t>
  </si>
  <si>
    <t>plateforme</t>
  </si>
  <si>
    <t>participative</t>
  </si>
  <si>
    <t xml:space="preserve">Services </t>
  </si>
  <si>
    <t>bancaires et</t>
  </si>
  <si>
    <t>assimilés</t>
  </si>
  <si>
    <t>Contribution plateforme participative</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</si>
</sst>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_);[Red]\(#,##0\)"/>
    <numFmt numFmtId="175" formatCode="#,##0.00_);[Red]\(#,##0.00\)"/>
    <numFmt numFmtId="176" formatCode="&quot; F&quot;#,##0_);[Red]\(&quot; F&quot;#,##0\)"/>
    <numFmt numFmtId="177" formatCode="&quot; F&quot;#,##0.00_);\(&quot; F&quot;#,##0.00\)"/>
    <numFmt numFmtId="178" formatCode="&quot; F&quot;#,##0.00_);[Red]\(&quot; F&quot;#,##0.00\)"/>
    <numFmt numFmtId="179" formatCode="#,##0.00\ [$€-1]"/>
    <numFmt numFmtId="180" formatCode="[$€-2]\ #,##0.00"/>
    <numFmt numFmtId="181" formatCode="#,##0.00\ [$€-1];[Red]\-#,##0.00\ [$€-1]"/>
    <numFmt numFmtId="182" formatCode="0#&quot; &quot;##&quot; &quot;##&quot; &quot;##&quot; &quot;##"/>
    <numFmt numFmtId="183" formatCode="00000"/>
    <numFmt numFmtId="184" formatCode="#,##0.00\ [$€-1];[Red]#,##0.00\ [$€-1]"/>
    <numFmt numFmtId="185" formatCode="#,##0.00\ &quot;F&quot;"/>
    <numFmt numFmtId="186" formatCode="d/m/yy"/>
    <numFmt numFmtId="187" formatCode="#,##0.00\ &quot;€&quot;"/>
    <numFmt numFmtId="188" formatCode="d\ mmmm\ yyyy"/>
    <numFmt numFmtId="189" formatCode="#,##0.00\ _€"/>
    <numFmt numFmtId="190" formatCode="0.000"/>
    <numFmt numFmtId="191" formatCode="##0"/>
    <numFmt numFmtId="192" formatCode="000"/>
    <numFmt numFmtId="193" formatCode="dd/mm/yy"/>
  </numFmts>
  <fonts count="173">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Arial"/>
      <family val="2"/>
    </font>
    <font>
      <sz val="12"/>
      <name val="Arial"/>
      <family val="2"/>
    </font>
    <font>
      <sz val="12"/>
      <name val="Courier New"/>
      <family val="3"/>
    </font>
    <font>
      <b/>
      <sz val="12"/>
      <name val="Courier New"/>
      <family val="3"/>
    </font>
    <font>
      <b/>
      <sz val="7"/>
      <name val="Arial"/>
      <family val="2"/>
    </font>
    <font>
      <b/>
      <sz val="9"/>
      <name val="Arial"/>
      <family val="2"/>
    </font>
    <font>
      <sz val="8"/>
      <name val="Courier New"/>
      <family val="3"/>
    </font>
    <font>
      <sz val="8"/>
      <color indexed="10"/>
      <name val="Arial"/>
      <family val="2"/>
    </font>
    <font>
      <sz val="10"/>
      <color indexed="10"/>
      <name val="MS Sans Serif"/>
      <family val="2"/>
    </font>
    <font>
      <b/>
      <sz val="8"/>
      <color indexed="10"/>
      <name val="Arial"/>
      <family val="2"/>
    </font>
    <font>
      <sz val="12"/>
      <name val="Comic Sans MS"/>
      <family val="4"/>
    </font>
    <font>
      <b/>
      <sz val="10"/>
      <name val="Comic Sans MS"/>
      <family val="4"/>
    </font>
    <font>
      <sz val="8"/>
      <name val="Tahoma"/>
      <family val="2"/>
    </font>
    <font>
      <b/>
      <sz val="8"/>
      <name val="Tahoma"/>
      <family val="2"/>
    </font>
    <font>
      <sz val="12"/>
      <color indexed="12"/>
      <name val="Comic Sans MS"/>
      <family val="4"/>
    </font>
    <font>
      <b/>
      <sz val="8"/>
      <color indexed="10"/>
      <name val="Tahoma"/>
      <family val="2"/>
    </font>
    <font>
      <sz val="10"/>
      <name val="Times New Roman"/>
      <family val="1"/>
    </font>
    <font>
      <b/>
      <sz val="12"/>
      <name val="Times New Roman"/>
      <family val="1"/>
    </font>
    <font>
      <b/>
      <sz val="10"/>
      <name val="Times New Roman"/>
      <family val="1"/>
    </font>
    <font>
      <sz val="13.5"/>
      <name val="Times New Roman"/>
      <family val="1"/>
    </font>
    <font>
      <u val="single"/>
      <sz val="10"/>
      <color indexed="12"/>
      <name val="MS Sans Serif"/>
      <family val="2"/>
    </font>
    <font>
      <u val="single"/>
      <sz val="10"/>
      <color indexed="36"/>
      <name val="MS Sans Serif"/>
      <family val="2"/>
    </font>
    <font>
      <b/>
      <sz val="9"/>
      <name val="Comic Sans MS"/>
      <family val="4"/>
    </font>
    <font>
      <sz val="9"/>
      <name val="Arial"/>
      <family val="2"/>
    </font>
    <font>
      <sz val="10"/>
      <color indexed="12"/>
      <name val="Arial"/>
      <family val="2"/>
    </font>
    <font>
      <sz val="9"/>
      <color indexed="12"/>
      <name val="Arial"/>
      <family val="2"/>
    </font>
    <font>
      <b/>
      <sz val="8"/>
      <name val="Arial"/>
      <family val="2"/>
    </font>
    <font>
      <sz val="8"/>
      <name val="MS Sans Serif"/>
      <family val="2"/>
    </font>
    <font>
      <b/>
      <sz val="10"/>
      <color indexed="10"/>
      <name val="Arial"/>
      <family val="2"/>
    </font>
    <font>
      <b/>
      <sz val="9"/>
      <color indexed="12"/>
      <name val="Arial"/>
      <family val="2"/>
    </font>
    <font>
      <b/>
      <sz val="12"/>
      <color indexed="12"/>
      <name val="Arial"/>
      <family val="2"/>
    </font>
    <font>
      <b/>
      <sz val="12"/>
      <color indexed="12"/>
      <name val="MS Sans Serif"/>
      <family val="2"/>
    </font>
    <font>
      <sz val="9"/>
      <color indexed="10"/>
      <name val="Comic Sans MS"/>
      <family val="4"/>
    </font>
    <font>
      <b/>
      <sz val="11"/>
      <name val="Times New Roman"/>
      <family val="1"/>
    </font>
    <font>
      <sz val="9"/>
      <color indexed="41"/>
      <name val="Arial"/>
      <family val="2"/>
    </font>
    <font>
      <b/>
      <sz val="8"/>
      <color indexed="50"/>
      <name val="Arial"/>
      <family val="2"/>
    </font>
    <font>
      <b/>
      <sz val="8"/>
      <color indexed="53"/>
      <name val="Arial"/>
      <family val="2"/>
    </font>
    <font>
      <sz val="16"/>
      <name val="Times New Roman"/>
      <family val="1"/>
    </font>
    <font>
      <sz val="10"/>
      <color indexed="9"/>
      <name val="MS Sans Serif"/>
      <family val="2"/>
    </font>
    <font>
      <b/>
      <sz val="10"/>
      <color indexed="12"/>
      <name val="MS Sans Serif"/>
      <family val="2"/>
    </font>
    <font>
      <b/>
      <sz val="12"/>
      <color indexed="10"/>
      <name val="MS Sans Serif"/>
      <family val="2"/>
    </font>
    <font>
      <sz val="9"/>
      <name val="Times New Roman"/>
      <family val="1"/>
    </font>
    <font>
      <b/>
      <sz val="11"/>
      <name val="MS Sans Serif"/>
      <family val="2"/>
    </font>
    <font>
      <b/>
      <sz val="10"/>
      <color indexed="48"/>
      <name val="MS Sans Serif"/>
      <family val="2"/>
    </font>
    <font>
      <b/>
      <sz val="10"/>
      <color indexed="10"/>
      <name val="MS Sans Serif"/>
      <family val="2"/>
    </font>
    <font>
      <sz val="10"/>
      <color indexed="12"/>
      <name val="MS Sans Serif"/>
      <family val="2"/>
    </font>
    <font>
      <b/>
      <sz val="9"/>
      <color indexed="10"/>
      <name val="Comic Sans MS"/>
      <family val="4"/>
    </font>
    <font>
      <b/>
      <sz val="8.5"/>
      <name val="MS Sans Serif"/>
      <family val="2"/>
    </font>
    <font>
      <sz val="11"/>
      <name val="Times New Roman"/>
      <family val="1"/>
    </font>
    <font>
      <sz val="11"/>
      <name val="MS Sans Serif"/>
      <family val="2"/>
    </font>
    <font>
      <b/>
      <sz val="11"/>
      <color indexed="10"/>
      <name val="Times New Roman"/>
      <family val="1"/>
    </font>
    <font>
      <b/>
      <sz val="12"/>
      <name val="Arial Black"/>
      <family val="2"/>
    </font>
    <font>
      <b/>
      <sz val="12"/>
      <name val="MS Sans Serif"/>
      <family val="2"/>
    </font>
    <font>
      <sz val="8"/>
      <name val="Times New Roman"/>
      <family val="1"/>
    </font>
    <font>
      <b/>
      <i/>
      <sz val="10"/>
      <name val="Times New Roman"/>
      <family val="1"/>
    </font>
    <font>
      <b/>
      <u val="single"/>
      <sz val="11"/>
      <name val="Times New Roman"/>
      <family val="1"/>
    </font>
    <font>
      <sz val="7"/>
      <name val="Times New Roman"/>
      <family val="1"/>
    </font>
    <font>
      <sz val="10"/>
      <color indexed="8"/>
      <name val="Comic Sans MS"/>
      <family val="4"/>
    </font>
    <font>
      <b/>
      <sz val="10"/>
      <color indexed="8"/>
      <name val="MS Sans Serif"/>
      <family val="2"/>
    </font>
    <font>
      <b/>
      <sz val="11"/>
      <color indexed="8"/>
      <name val="Times New Roman"/>
      <family val="1"/>
    </font>
    <font>
      <sz val="11"/>
      <color indexed="12"/>
      <name val="Comic Sans MS"/>
      <family val="4"/>
    </font>
    <font>
      <sz val="9"/>
      <name val="Comic Sans MS"/>
      <family val="4"/>
    </font>
    <font>
      <sz val="9"/>
      <name val="MS Sans Serif"/>
      <family val="2"/>
    </font>
    <font>
      <b/>
      <sz val="10"/>
      <color indexed="12"/>
      <name val="Comic Sans MS"/>
      <family val="4"/>
    </font>
    <font>
      <sz val="9"/>
      <color indexed="57"/>
      <name val="Comic Sans MS"/>
      <family val="4"/>
    </font>
    <font>
      <sz val="9"/>
      <color indexed="57"/>
      <name val="MS Sans Serif"/>
      <family val="2"/>
    </font>
    <font>
      <b/>
      <sz val="9"/>
      <name val="Times New Roman"/>
      <family val="1"/>
    </font>
    <font>
      <sz val="11"/>
      <color indexed="8"/>
      <name val="Times New Roman"/>
      <family val="1"/>
    </font>
    <font>
      <sz val="8.5"/>
      <color indexed="10"/>
      <name val="MS Sans Serif"/>
      <family val="2"/>
    </font>
    <font>
      <sz val="8"/>
      <color indexed="10"/>
      <name val="Tahoma"/>
      <family val="2"/>
    </font>
    <font>
      <b/>
      <sz val="11"/>
      <color indexed="12"/>
      <name val="Comic Sans MS"/>
      <family val="4"/>
    </font>
    <font>
      <b/>
      <sz val="13.5"/>
      <name val="MS Sans Serif"/>
      <family val="2"/>
    </font>
    <font>
      <sz val="8.5"/>
      <name val="MS Sans Serif"/>
      <family val="2"/>
    </font>
    <font>
      <b/>
      <sz val="8.5"/>
      <color indexed="10"/>
      <name val="MS Sans Serif"/>
      <family val="2"/>
    </font>
    <font>
      <b/>
      <sz val="8"/>
      <color indexed="10"/>
      <name val="MS Sans Serif"/>
      <family val="2"/>
    </font>
    <font>
      <sz val="8"/>
      <color indexed="12"/>
      <name val="MS Sans Serif"/>
      <family val="2"/>
    </font>
    <font>
      <b/>
      <sz val="8"/>
      <name val="MS Sans Serif"/>
      <family val="2"/>
    </font>
    <font>
      <b/>
      <sz val="8.5"/>
      <color indexed="12"/>
      <name val="MS Sans Serif"/>
      <family val="2"/>
    </font>
    <font>
      <u val="single"/>
      <sz val="8.5"/>
      <color indexed="12"/>
      <name val="MS Sans Serif"/>
      <family val="2"/>
    </font>
    <font>
      <sz val="16"/>
      <color indexed="9"/>
      <name val="Comic Sans MS"/>
      <family val="4"/>
    </font>
    <font>
      <i/>
      <sz val="8"/>
      <name val="Arial"/>
      <family val="2"/>
    </font>
    <font>
      <sz val="8"/>
      <color indexed="8"/>
      <name val="Tahoma"/>
      <family val="2"/>
    </font>
    <font>
      <b/>
      <sz val="8"/>
      <color indexed="12"/>
      <name val="Tahoma"/>
      <family val="2"/>
    </font>
    <font>
      <sz val="8"/>
      <color indexed="12"/>
      <name val="Tahoma"/>
      <family val="2"/>
    </font>
    <font>
      <b/>
      <sz val="12"/>
      <color indexed="12"/>
      <name val="Times New Roman"/>
      <family val="1"/>
    </font>
    <font>
      <b/>
      <sz val="7"/>
      <color indexed="12"/>
      <name val="MS Sans Serif"/>
      <family val="2"/>
    </font>
    <font>
      <b/>
      <sz val="10"/>
      <color indexed="9"/>
      <name val="MS Sans Serif"/>
      <family val="2"/>
    </font>
    <font>
      <b/>
      <sz val="10"/>
      <color indexed="18"/>
      <name val="MS Sans Serif"/>
      <family val="2"/>
    </font>
    <font>
      <b/>
      <sz val="8"/>
      <color indexed="10"/>
      <name val="Times New Roman"/>
      <family val="1"/>
    </font>
    <font>
      <b/>
      <sz val="10"/>
      <color indexed="40"/>
      <name val="Arial"/>
      <family val="2"/>
    </font>
    <font>
      <sz val="9"/>
      <color indexed="43"/>
      <name val="Arial"/>
      <family val="2"/>
    </font>
    <font>
      <b/>
      <sz val="9"/>
      <color indexed="43"/>
      <name val="Arial"/>
      <family val="2"/>
    </font>
    <font>
      <sz val="24"/>
      <color indexed="12"/>
      <name val="Neon Lights"/>
      <family val="0"/>
    </font>
    <font>
      <b/>
      <sz val="8"/>
      <color indexed="12"/>
      <name val="Times New Roman"/>
      <family val="1"/>
    </font>
    <font>
      <sz val="9"/>
      <color indexed="9"/>
      <name val="Arial"/>
      <family val="2"/>
    </font>
    <font>
      <sz val="8"/>
      <color indexed="9"/>
      <name val="Courier New"/>
      <family val="3"/>
    </font>
    <font>
      <b/>
      <sz val="8"/>
      <color indexed="9"/>
      <name val="Courier New"/>
      <family val="3"/>
    </font>
    <font>
      <sz val="9"/>
      <color indexed="10"/>
      <name val="Arial"/>
      <family val="2"/>
    </font>
    <font>
      <sz val="8"/>
      <color indexed="10"/>
      <name val="Courier New"/>
      <family val="3"/>
    </font>
    <font>
      <b/>
      <sz val="14"/>
      <color indexed="10"/>
      <name val="MS Sans Serif"/>
      <family val="2"/>
    </font>
    <font>
      <b/>
      <sz val="14"/>
      <color indexed="12"/>
      <name val="MS Sans Serif"/>
      <family val="2"/>
    </font>
    <font>
      <sz val="14"/>
      <color indexed="12"/>
      <name val="MS Sans Serif"/>
      <family val="2"/>
    </font>
    <font>
      <sz val="8.5"/>
      <color indexed="12"/>
      <name val="MS Sans Serif"/>
      <family val="2"/>
    </font>
    <font>
      <sz val="9"/>
      <color indexed="18"/>
      <name val="MS Sans Serif"/>
      <family val="2"/>
    </font>
    <font>
      <sz val="10"/>
      <name val="Comic Sans MS"/>
      <family val="4"/>
    </font>
    <font>
      <sz val="8"/>
      <name val="Comic Sans MS"/>
      <family val="4"/>
    </font>
    <font>
      <b/>
      <sz val="12"/>
      <color indexed="8"/>
      <name val="Times New Roman"/>
      <family val="1"/>
    </font>
    <font>
      <b/>
      <sz val="14"/>
      <name val="Times New Roman"/>
      <family val="1"/>
    </font>
    <font>
      <b/>
      <sz val="14"/>
      <name val="MS Sans Serif"/>
      <family val="2"/>
    </font>
    <font>
      <b/>
      <sz val="18"/>
      <name val="Times New Roman"/>
      <family val="1"/>
    </font>
    <font>
      <b/>
      <sz val="8"/>
      <name val="Times New Roman"/>
      <family val="1"/>
    </font>
    <font>
      <b/>
      <sz val="11"/>
      <color indexed="12"/>
      <name val="Times New Roman"/>
      <family val="1"/>
    </font>
    <font>
      <sz val="10"/>
      <color indexed="8"/>
      <name val="MS Sans Serif"/>
      <family val="2"/>
    </font>
    <font>
      <sz val="10"/>
      <color indexed="26"/>
      <name val="MS Sans Serif"/>
      <family val="2"/>
    </font>
    <font>
      <sz val="13.5"/>
      <color indexed="12"/>
      <name val="MS Sans Serif"/>
      <family val="2"/>
    </font>
    <font>
      <sz val="14"/>
      <name val="MS Sans Serif"/>
      <family val="2"/>
    </font>
    <font>
      <b/>
      <sz val="10"/>
      <color indexed="9"/>
      <name val="Times New Roman"/>
      <family val="1"/>
    </font>
    <font>
      <sz val="10"/>
      <color indexed="13"/>
      <name val="MS Sans Serif"/>
      <family val="2"/>
    </font>
    <font>
      <b/>
      <sz val="10"/>
      <color indexed="13"/>
      <name val="MS Sans Serif"/>
      <family val="2"/>
    </font>
    <font>
      <sz val="9"/>
      <color indexed="10"/>
      <name val="Tahoma"/>
      <family val="2"/>
    </font>
    <font>
      <b/>
      <sz val="9"/>
      <color indexed="10"/>
      <name val="Tahoma"/>
      <family val="2"/>
    </font>
    <font>
      <sz val="8"/>
      <color indexed="8"/>
      <name val="Comic Sans MS"/>
      <family val="4"/>
    </font>
    <font>
      <sz val="12"/>
      <color indexed="8"/>
      <name val="Times New Roman"/>
      <family val="1"/>
    </font>
    <font>
      <sz val="16"/>
      <color indexed="12"/>
      <name val="Times New Roman"/>
      <family val="1"/>
    </font>
    <font>
      <b/>
      <sz val="13"/>
      <name val="Times New Roman"/>
      <family val="1"/>
    </font>
    <font>
      <u val="single"/>
      <sz val="14"/>
      <name val="Times New Roman"/>
      <family val="1"/>
    </font>
    <font>
      <b/>
      <sz val="13"/>
      <color indexed="9"/>
      <name val="Times New Roman"/>
      <family val="1"/>
    </font>
    <font>
      <sz val="10"/>
      <color indexed="18"/>
      <name val="Times New Roman"/>
      <family val="1"/>
    </font>
    <font>
      <b/>
      <sz val="12"/>
      <color indexed="9"/>
      <name val="Times New Roman"/>
      <family val="1"/>
    </font>
    <font>
      <i/>
      <sz val="10"/>
      <name val="Times New Roman"/>
      <family val="1"/>
    </font>
    <font>
      <b/>
      <sz val="8.5"/>
      <name val="Times New Roman"/>
      <family val="1"/>
    </font>
    <font>
      <sz val="8.5"/>
      <name val="Times New Roman"/>
      <family val="1"/>
    </font>
    <font>
      <sz val="8.5"/>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mediumGray">
        <fgColor indexed="9"/>
        <bgColor indexed="27"/>
      </patternFill>
    </fill>
    <fill>
      <patternFill patternType="darkGray">
        <fgColor indexed="9"/>
        <bgColor indexed="26"/>
      </patternFill>
    </fill>
    <fill>
      <patternFill patternType="solid">
        <fgColor indexed="44"/>
        <bgColor indexed="64"/>
      </patternFill>
    </fill>
    <fill>
      <patternFill patternType="darkGray">
        <fgColor indexed="9"/>
        <bgColor indexed="43"/>
      </patternFill>
    </fill>
    <fill>
      <patternFill patternType="solid">
        <fgColor indexed="41"/>
        <bgColor indexed="64"/>
      </patternFill>
    </fill>
    <fill>
      <patternFill patternType="solid">
        <fgColor indexed="26"/>
        <bgColor indexed="64"/>
      </patternFill>
    </fill>
    <fill>
      <patternFill patternType="solid">
        <fgColor indexed="41"/>
        <bgColor indexed="64"/>
      </patternFill>
    </fill>
    <fill>
      <patternFill patternType="solid">
        <fgColor indexed="60"/>
        <bgColor indexed="64"/>
      </patternFill>
    </fill>
    <fill>
      <patternFill patternType="solid">
        <fgColor indexed="60"/>
        <bgColor indexed="64"/>
      </patternFill>
    </fill>
    <fill>
      <patternFill patternType="solid">
        <fgColor indexed="18"/>
        <bgColor indexed="64"/>
      </patternFill>
    </fill>
    <fill>
      <patternFill patternType="solid">
        <fgColor indexed="12"/>
        <bgColor indexed="64"/>
      </patternFill>
    </fill>
    <fill>
      <patternFill patternType="solid">
        <fgColor indexed="10"/>
        <bgColor indexed="64"/>
      </patternFill>
    </fill>
    <fill>
      <patternFill patternType="solid">
        <fgColor indexed="43"/>
        <bgColor indexed="64"/>
      </patternFill>
    </fill>
    <fill>
      <patternFill patternType="gray0625">
        <fgColor indexed="9"/>
        <bgColor indexed="41"/>
      </patternFill>
    </fill>
    <fill>
      <patternFill patternType="solid">
        <fgColor indexed="22"/>
        <bgColor indexed="64"/>
      </patternFill>
    </fill>
    <fill>
      <patternFill patternType="solid">
        <fgColor indexed="16"/>
        <bgColor indexed="64"/>
      </patternFill>
    </fill>
  </fills>
  <borders count="2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10"/>
      </left>
      <right style="medium">
        <color indexed="10"/>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color indexed="12"/>
      </top>
      <bottom>
        <color indexed="63"/>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thin">
        <color indexed="12"/>
      </left>
      <right style="thin">
        <color indexed="12"/>
      </right>
      <top style="thin">
        <color indexed="12"/>
      </top>
      <bottom>
        <color indexed="63"/>
      </bottom>
    </border>
    <border>
      <left style="thin">
        <color indexed="12"/>
      </left>
      <right style="medium">
        <color indexed="12"/>
      </right>
      <top style="thin">
        <color indexed="12"/>
      </top>
      <bottom>
        <color indexed="63"/>
      </bottom>
    </border>
    <border>
      <left style="medium">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medium">
        <color indexed="12"/>
      </right>
      <top>
        <color indexed="63"/>
      </top>
      <bottom>
        <color indexed="63"/>
      </bottom>
    </border>
    <border>
      <left style="medium">
        <color indexed="12"/>
      </left>
      <right style="thin">
        <color indexed="12"/>
      </right>
      <top>
        <color indexed="63"/>
      </top>
      <bottom>
        <color indexed="63"/>
      </bottom>
    </border>
    <border>
      <left style="thin">
        <color indexed="12"/>
      </left>
      <right style="thin">
        <color indexed="12"/>
      </right>
      <top>
        <color indexed="63"/>
      </top>
      <bottom style="thin">
        <color indexed="8"/>
      </bottom>
    </border>
    <border>
      <left style="thin">
        <color indexed="12"/>
      </left>
      <right style="medium">
        <color indexed="12"/>
      </right>
      <top>
        <color indexed="63"/>
      </top>
      <bottom style="thin">
        <color indexed="8"/>
      </bottom>
    </border>
    <border>
      <left style="medium">
        <color indexed="12"/>
      </left>
      <right style="thin">
        <color indexed="12"/>
      </right>
      <top>
        <color indexed="63"/>
      </top>
      <bottom style="thin">
        <color indexed="8"/>
      </bottom>
    </border>
    <border>
      <left>
        <color indexed="63"/>
      </left>
      <right>
        <color indexed="63"/>
      </right>
      <top style="thin">
        <color indexed="12"/>
      </top>
      <bottom>
        <color indexed="63"/>
      </bottom>
    </border>
    <border>
      <left style="medium">
        <color indexed="12"/>
      </left>
      <right>
        <color indexed="63"/>
      </right>
      <top style="thin">
        <color indexed="12"/>
      </top>
      <bottom>
        <color indexed="63"/>
      </bottom>
    </border>
    <border>
      <left>
        <color indexed="63"/>
      </left>
      <right style="medium">
        <color indexed="12"/>
      </right>
      <top style="thin">
        <color indexed="12"/>
      </top>
      <bottom>
        <color indexed="63"/>
      </bottom>
    </border>
    <border>
      <left style="thin">
        <color indexed="48"/>
      </left>
      <right style="thin">
        <color indexed="48"/>
      </right>
      <top style="thin">
        <color indexed="48"/>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style="double">
        <color indexed="10"/>
      </right>
      <top style="thin">
        <color indexed="12"/>
      </top>
      <bottom style="thin">
        <color indexed="12"/>
      </bottom>
    </border>
    <border>
      <left style="thin">
        <color indexed="12"/>
      </left>
      <right style="double">
        <color indexed="10"/>
      </right>
      <top style="double">
        <color indexed="10"/>
      </top>
      <bottom style="thin">
        <color indexed="12"/>
      </bottom>
    </border>
    <border>
      <left style="double">
        <color indexed="10"/>
      </left>
      <right style="thin">
        <color indexed="12"/>
      </right>
      <top style="double">
        <color indexed="10"/>
      </top>
      <bottom style="thin">
        <color indexed="12"/>
      </bottom>
    </border>
    <border>
      <left style="double">
        <color indexed="10"/>
      </left>
      <right style="thin">
        <color indexed="12"/>
      </right>
      <top style="thin">
        <color indexed="12"/>
      </top>
      <bottom style="thin">
        <color indexed="12"/>
      </bottom>
    </border>
    <border>
      <left style="thin">
        <color indexed="12"/>
      </left>
      <right style="double">
        <color indexed="10"/>
      </right>
      <top style="thin">
        <color indexed="12"/>
      </top>
      <bottom style="double">
        <color indexed="10"/>
      </bottom>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color indexed="63"/>
      </bottom>
    </border>
    <border>
      <left style="medium">
        <color indexed="12"/>
      </left>
      <right style="medium">
        <color indexed="12"/>
      </right>
      <top>
        <color indexed="63"/>
      </top>
      <bottom style="medium">
        <color indexed="12"/>
      </bottom>
    </border>
    <border>
      <left style="double">
        <color indexed="12"/>
      </left>
      <right>
        <color indexed="63"/>
      </right>
      <top style="double">
        <color indexed="12"/>
      </top>
      <bottom>
        <color indexed="63"/>
      </bottom>
    </border>
    <border>
      <left style="double">
        <color indexed="12"/>
      </left>
      <right>
        <color indexed="63"/>
      </right>
      <top>
        <color indexed="63"/>
      </top>
      <bottom>
        <color indexed="63"/>
      </bottom>
    </border>
    <border>
      <left style="double">
        <color indexed="12"/>
      </left>
      <right>
        <color indexed="63"/>
      </right>
      <top>
        <color indexed="63"/>
      </top>
      <bottom style="double">
        <color indexed="12"/>
      </bottom>
    </border>
    <border>
      <left>
        <color indexed="63"/>
      </left>
      <right style="double">
        <color indexed="12"/>
      </right>
      <top>
        <color indexed="63"/>
      </top>
      <bottom>
        <color indexed="63"/>
      </bottom>
    </border>
    <border>
      <left>
        <color indexed="63"/>
      </left>
      <right>
        <color indexed="63"/>
      </right>
      <top>
        <color indexed="63"/>
      </top>
      <bottom style="double">
        <color indexed="12"/>
      </bottom>
    </border>
    <border>
      <left>
        <color indexed="63"/>
      </left>
      <right style="double">
        <color indexed="12"/>
      </right>
      <top style="double">
        <color indexed="12"/>
      </top>
      <bottom>
        <color indexed="63"/>
      </bottom>
    </border>
    <border>
      <left>
        <color indexed="63"/>
      </left>
      <right>
        <color indexed="63"/>
      </right>
      <top style="double">
        <color indexed="12"/>
      </top>
      <bottom>
        <color indexed="63"/>
      </bottom>
    </border>
    <border>
      <left style="thin">
        <color indexed="12"/>
      </left>
      <right style="double">
        <color indexed="10"/>
      </right>
      <top style="double">
        <color indexed="10"/>
      </top>
      <bottom>
        <color indexed="63"/>
      </bottom>
    </border>
    <border>
      <left>
        <color indexed="63"/>
      </left>
      <right>
        <color indexed="63"/>
      </right>
      <top style="thick">
        <color indexed="60"/>
      </top>
      <bottom>
        <color indexed="63"/>
      </bottom>
    </border>
    <border>
      <left>
        <color indexed="63"/>
      </left>
      <right style="thick">
        <color indexed="60"/>
      </right>
      <top style="thick">
        <color indexed="60"/>
      </top>
      <bottom>
        <color indexed="63"/>
      </bottom>
    </border>
    <border>
      <left style="thick">
        <color indexed="60"/>
      </left>
      <right>
        <color indexed="63"/>
      </right>
      <top>
        <color indexed="63"/>
      </top>
      <bottom>
        <color indexed="63"/>
      </bottom>
    </border>
    <border>
      <left>
        <color indexed="63"/>
      </left>
      <right style="thick">
        <color indexed="60"/>
      </right>
      <top>
        <color indexed="63"/>
      </top>
      <bottom>
        <color indexed="63"/>
      </bottom>
    </border>
    <border>
      <left style="thick">
        <color indexed="60"/>
      </left>
      <right>
        <color indexed="63"/>
      </right>
      <top>
        <color indexed="63"/>
      </top>
      <bottom style="thick">
        <color indexed="60"/>
      </bottom>
    </border>
    <border>
      <left>
        <color indexed="63"/>
      </left>
      <right>
        <color indexed="63"/>
      </right>
      <top>
        <color indexed="63"/>
      </top>
      <bottom style="thick">
        <color indexed="60"/>
      </bottom>
    </border>
    <border>
      <left>
        <color indexed="63"/>
      </left>
      <right style="thick">
        <color indexed="60"/>
      </right>
      <top>
        <color indexed="63"/>
      </top>
      <bottom style="thick">
        <color indexed="60"/>
      </bottom>
    </border>
    <border>
      <left>
        <color indexed="63"/>
      </left>
      <right>
        <color indexed="63"/>
      </right>
      <top style="double">
        <color indexed="10"/>
      </top>
      <bottom>
        <color indexed="63"/>
      </bottom>
    </border>
    <border>
      <left style="thin">
        <color indexed="12"/>
      </left>
      <right style="thick">
        <color indexed="60"/>
      </right>
      <top>
        <color indexed="63"/>
      </top>
      <bottom>
        <color indexed="63"/>
      </bottom>
    </border>
    <border>
      <left>
        <color indexed="63"/>
      </left>
      <right style="thin">
        <color indexed="12"/>
      </right>
      <top>
        <color indexed="63"/>
      </top>
      <bottom style="thin">
        <color indexed="12"/>
      </bottom>
    </border>
    <border>
      <left style="thin">
        <color indexed="12"/>
      </left>
      <right>
        <color indexed="63"/>
      </right>
      <top>
        <color indexed="63"/>
      </top>
      <bottom style="medium"/>
    </border>
    <border>
      <left style="thin">
        <color indexed="12"/>
      </left>
      <right>
        <color indexed="63"/>
      </right>
      <top style="thin">
        <color indexed="12"/>
      </top>
      <bottom style="thin">
        <color indexed="48"/>
      </bottom>
    </border>
    <border>
      <left>
        <color indexed="63"/>
      </left>
      <right style="thin">
        <color indexed="12"/>
      </right>
      <top style="thin">
        <color indexed="10"/>
      </top>
      <bottom>
        <color indexed="63"/>
      </bottom>
    </border>
    <border>
      <left>
        <color indexed="63"/>
      </left>
      <right style="thin">
        <color indexed="12"/>
      </right>
      <top style="thin"/>
      <bottom style="medium"/>
    </border>
    <border>
      <left style="medium">
        <color indexed="12"/>
      </left>
      <right>
        <color indexed="63"/>
      </right>
      <top style="medium">
        <color indexed="12"/>
      </top>
      <bottom>
        <color indexed="63"/>
      </bottom>
    </border>
    <border>
      <left>
        <color indexed="63"/>
      </left>
      <right style="medium">
        <color indexed="12"/>
      </right>
      <top style="medium">
        <color indexed="12"/>
      </top>
      <bottom>
        <color indexed="63"/>
      </bottom>
    </border>
    <border>
      <left>
        <color indexed="63"/>
      </left>
      <right>
        <color indexed="63"/>
      </right>
      <top style="thin">
        <color indexed="12"/>
      </top>
      <bottom style="thin">
        <color indexed="12"/>
      </bottom>
    </border>
    <border>
      <left style="thin">
        <color indexed="12"/>
      </left>
      <right style="thick">
        <color indexed="12"/>
      </right>
      <top style="thick">
        <color indexed="12"/>
      </top>
      <bottom>
        <color indexed="63"/>
      </bottom>
    </border>
    <border>
      <left style="thin">
        <color indexed="12"/>
      </left>
      <right style="thick">
        <color indexed="12"/>
      </right>
      <top>
        <color indexed="63"/>
      </top>
      <bottom>
        <color indexed="63"/>
      </bottom>
    </border>
    <border>
      <left style="thin">
        <color indexed="12"/>
      </left>
      <right style="thick">
        <color indexed="12"/>
      </right>
      <top>
        <color indexed="63"/>
      </top>
      <bottom style="thick">
        <color indexed="12"/>
      </bottom>
    </border>
    <border>
      <left style="thin">
        <color indexed="12"/>
      </left>
      <right style="medium">
        <color indexed="12"/>
      </right>
      <top style="thin">
        <color indexed="8"/>
      </top>
      <bottom style="medium"/>
    </border>
    <border>
      <left style="thin">
        <color indexed="48"/>
      </left>
      <right style="thin">
        <color indexed="12"/>
      </right>
      <top style="medium"/>
      <bottom style="thin">
        <color indexed="48"/>
      </bottom>
    </border>
    <border>
      <left>
        <color indexed="63"/>
      </left>
      <right style="thin">
        <color indexed="12"/>
      </right>
      <top style="thin">
        <color indexed="12"/>
      </top>
      <bottom>
        <color indexed="63"/>
      </bottom>
    </border>
    <border>
      <left>
        <color indexed="63"/>
      </left>
      <right>
        <color indexed="63"/>
      </right>
      <top style="hair"/>
      <bottom>
        <color indexed="63"/>
      </bottom>
    </border>
    <border>
      <left style="thin">
        <color indexed="12"/>
      </left>
      <right style="thin">
        <color indexed="12"/>
      </right>
      <top style="medium"/>
      <bottom style="thin">
        <color indexed="48"/>
      </bottom>
    </border>
    <border>
      <left>
        <color indexed="63"/>
      </left>
      <right>
        <color indexed="63"/>
      </right>
      <top>
        <color indexed="63"/>
      </top>
      <bottom style="medium">
        <color indexed="12"/>
      </bottom>
    </border>
    <border>
      <left>
        <color indexed="63"/>
      </left>
      <right style="thin">
        <color indexed="12"/>
      </right>
      <top>
        <color indexed="63"/>
      </top>
      <bottom style="medium">
        <color indexed="12"/>
      </bottom>
    </border>
    <border>
      <left style="thin">
        <color indexed="12"/>
      </left>
      <right style="thin">
        <color indexed="12"/>
      </right>
      <top>
        <color indexed="63"/>
      </top>
      <bottom style="medium">
        <color indexed="12"/>
      </bottom>
    </border>
    <border>
      <left style="thin">
        <color indexed="12"/>
      </left>
      <right style="thin">
        <color indexed="48"/>
      </right>
      <top>
        <color indexed="63"/>
      </top>
      <bottom style="medium">
        <color indexed="12"/>
      </bottom>
    </border>
    <border>
      <left style="thin">
        <color indexed="48"/>
      </left>
      <right style="thin">
        <color indexed="48"/>
      </right>
      <top>
        <color indexed="63"/>
      </top>
      <bottom style="medium">
        <color indexed="12"/>
      </bottom>
    </border>
    <border>
      <left style="thin">
        <color indexed="12"/>
      </left>
      <right>
        <color indexed="63"/>
      </right>
      <top>
        <color indexed="63"/>
      </top>
      <bottom style="medium">
        <color indexed="12"/>
      </bottom>
    </border>
    <border>
      <left style="medium">
        <color indexed="12"/>
      </left>
      <right style="thin">
        <color indexed="48"/>
      </right>
      <top style="thin">
        <color indexed="48"/>
      </top>
      <bottom>
        <color indexed="63"/>
      </bottom>
    </border>
    <border>
      <left>
        <color indexed="63"/>
      </left>
      <right style="thin">
        <color indexed="48"/>
      </right>
      <top style="thin">
        <color indexed="12"/>
      </top>
      <bottom style="thin">
        <color indexed="48"/>
      </bottom>
    </border>
    <border>
      <left style="thin">
        <color indexed="12"/>
      </left>
      <right>
        <color indexed="63"/>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48"/>
      </top>
      <bottom>
        <color indexed="63"/>
      </bottom>
    </border>
    <border>
      <left style="thin">
        <color indexed="12"/>
      </left>
      <right style="thin">
        <color indexed="12"/>
      </right>
      <top style="thick">
        <color indexed="10"/>
      </top>
      <bottom style="thin">
        <color indexed="12"/>
      </bottom>
    </border>
    <border>
      <left style="thin">
        <color indexed="12"/>
      </left>
      <right style="thin">
        <color indexed="12"/>
      </right>
      <top style="thick">
        <color indexed="39"/>
      </top>
      <bottom style="thin">
        <color indexed="12"/>
      </bottom>
    </border>
    <border>
      <left style="thin">
        <color indexed="12"/>
      </left>
      <right style="thin">
        <color indexed="12"/>
      </right>
      <top style="thin">
        <color indexed="12"/>
      </top>
      <bottom style="thick">
        <color indexed="39"/>
      </bottom>
    </border>
    <border>
      <left style="thick">
        <color indexed="39"/>
      </left>
      <right>
        <color indexed="63"/>
      </right>
      <top>
        <color indexed="63"/>
      </top>
      <bottom>
        <color indexed="63"/>
      </bottom>
    </border>
    <border>
      <left style="thick">
        <color indexed="39"/>
      </left>
      <right>
        <color indexed="63"/>
      </right>
      <top>
        <color indexed="63"/>
      </top>
      <bottom style="thick">
        <color indexed="39"/>
      </bottom>
    </border>
    <border>
      <left style="thin">
        <color indexed="12"/>
      </left>
      <right>
        <color indexed="63"/>
      </right>
      <top>
        <color indexed="63"/>
      </top>
      <bottom style="thin">
        <color indexed="12"/>
      </bottom>
    </border>
    <border>
      <left>
        <color indexed="63"/>
      </left>
      <right>
        <color indexed="63"/>
      </right>
      <top style="thick">
        <color indexed="39"/>
      </top>
      <bottom>
        <color indexed="63"/>
      </bottom>
    </border>
    <border>
      <left>
        <color indexed="63"/>
      </left>
      <right>
        <color indexed="63"/>
      </right>
      <top>
        <color indexed="63"/>
      </top>
      <bottom style="thick">
        <color indexed="10"/>
      </bottom>
    </border>
    <border>
      <left style="thin">
        <color indexed="12"/>
      </left>
      <right>
        <color indexed="63"/>
      </right>
      <top style="thin">
        <color indexed="12"/>
      </top>
      <bottom style="thick">
        <color indexed="10"/>
      </bottom>
    </border>
    <border>
      <left>
        <color indexed="63"/>
      </left>
      <right>
        <color indexed="63"/>
      </right>
      <top>
        <color indexed="63"/>
      </top>
      <bottom style="thick">
        <color indexed="39"/>
      </bottom>
    </border>
    <border>
      <left style="thick">
        <color indexed="39"/>
      </left>
      <right>
        <color indexed="63"/>
      </right>
      <top style="thick">
        <color indexed="39"/>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color indexed="63"/>
      </left>
      <right style="thick">
        <color indexed="12"/>
      </right>
      <top>
        <color indexed="63"/>
      </top>
      <bottom>
        <color indexed="63"/>
      </bottom>
    </border>
    <border>
      <left style="thick">
        <color indexed="39"/>
      </left>
      <right>
        <color indexed="63"/>
      </right>
      <top>
        <color indexed="63"/>
      </top>
      <bottom style="thin">
        <color indexed="39"/>
      </bottom>
    </border>
    <border>
      <left>
        <color indexed="63"/>
      </left>
      <right>
        <color indexed="63"/>
      </right>
      <top>
        <color indexed="63"/>
      </top>
      <bottom style="thin">
        <color indexed="39"/>
      </bottom>
    </border>
    <border>
      <left>
        <color indexed="63"/>
      </left>
      <right style="thick">
        <color indexed="39"/>
      </right>
      <top>
        <color indexed="63"/>
      </top>
      <bottom style="thin">
        <color indexed="39"/>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color indexed="63"/>
      </left>
      <right style="thick">
        <color indexed="10"/>
      </right>
      <top>
        <color indexed="63"/>
      </top>
      <bottom>
        <color indexed="63"/>
      </bottom>
    </border>
    <border>
      <left>
        <color indexed="63"/>
      </left>
      <right>
        <color indexed="63"/>
      </right>
      <top>
        <color indexed="63"/>
      </top>
      <bottom style="thin">
        <color indexed="10"/>
      </bottom>
    </border>
    <border>
      <left>
        <color indexed="63"/>
      </left>
      <right style="thick">
        <color indexed="10"/>
      </right>
      <top>
        <color indexed="63"/>
      </top>
      <bottom style="thin">
        <color indexed="10"/>
      </bottom>
    </border>
    <border>
      <left style="thick">
        <color indexed="12"/>
      </left>
      <right style="thick">
        <color indexed="12"/>
      </right>
      <top style="thick">
        <color indexed="12"/>
      </top>
      <bottom>
        <color indexed="63"/>
      </bottom>
    </border>
    <border>
      <left style="thin">
        <color indexed="12"/>
      </left>
      <right style="thick">
        <color indexed="39"/>
      </right>
      <top>
        <color indexed="63"/>
      </top>
      <bottom>
        <color indexed="63"/>
      </bottom>
    </border>
    <border>
      <left style="thin">
        <color indexed="12"/>
      </left>
      <right style="thick">
        <color indexed="39"/>
      </right>
      <top>
        <color indexed="63"/>
      </top>
      <bottom style="thick">
        <color indexed="39"/>
      </bottom>
    </border>
    <border>
      <left style="thin">
        <color indexed="12"/>
      </left>
      <right style="thick">
        <color indexed="39"/>
      </right>
      <top style="thick">
        <color indexed="12"/>
      </top>
      <bottom>
        <color indexed="63"/>
      </bottom>
    </border>
    <border>
      <left style="thin">
        <color indexed="12"/>
      </left>
      <right style="thick">
        <color indexed="10"/>
      </right>
      <top style="thick">
        <color indexed="10"/>
      </top>
      <bottom>
        <color indexed="63"/>
      </bottom>
    </border>
    <border>
      <left style="thin">
        <color indexed="12"/>
      </left>
      <right style="thick">
        <color indexed="10"/>
      </right>
      <top>
        <color indexed="63"/>
      </top>
      <bottom>
        <color indexed="63"/>
      </bottom>
    </border>
    <border>
      <left style="thin">
        <color indexed="12"/>
      </left>
      <right style="thick">
        <color indexed="10"/>
      </right>
      <top>
        <color indexed="63"/>
      </top>
      <bottom style="thin">
        <color indexed="12"/>
      </bottom>
    </border>
    <border>
      <left>
        <color indexed="63"/>
      </left>
      <right style="thick">
        <color indexed="10"/>
      </right>
      <top>
        <color indexed="63"/>
      </top>
      <bottom style="thick">
        <color indexed="10"/>
      </bottom>
    </border>
    <border>
      <left style="thin">
        <color indexed="12"/>
      </left>
      <right>
        <color indexed="63"/>
      </right>
      <top>
        <color indexed="63"/>
      </top>
      <bottom style="thick">
        <color indexed="39"/>
      </bottom>
    </border>
    <border>
      <left>
        <color indexed="63"/>
      </left>
      <right style="thick">
        <color indexed="39"/>
      </right>
      <top>
        <color indexed="63"/>
      </top>
      <bottom style="thick">
        <color indexed="39"/>
      </bottom>
    </border>
    <border>
      <left style="double">
        <color indexed="12"/>
      </left>
      <right style="double">
        <color indexed="12"/>
      </right>
      <top style="double">
        <color indexed="12"/>
      </top>
      <bottom style="double">
        <color indexed="12"/>
      </bottom>
    </border>
    <border>
      <left>
        <color indexed="63"/>
      </left>
      <right style="thick">
        <color indexed="39"/>
      </right>
      <top style="thick">
        <color indexed="12"/>
      </top>
      <bottom>
        <color indexed="63"/>
      </bottom>
    </border>
    <border>
      <left>
        <color indexed="63"/>
      </left>
      <right style="thick">
        <color indexed="39"/>
      </right>
      <top>
        <color indexed="63"/>
      </top>
      <bottom>
        <color indexed="63"/>
      </bottom>
    </border>
    <border>
      <left style="thin">
        <color indexed="12"/>
      </left>
      <right style="thin">
        <color indexed="12"/>
      </right>
      <top style="thin">
        <color indexed="12"/>
      </top>
      <bottom style="double">
        <color indexed="10"/>
      </bottom>
    </border>
    <border>
      <left>
        <color indexed="63"/>
      </left>
      <right style="double">
        <color indexed="12"/>
      </right>
      <top>
        <color indexed="63"/>
      </top>
      <bottom style="double">
        <color indexed="12"/>
      </bottom>
    </border>
    <border>
      <left style="thick">
        <color indexed="12"/>
      </left>
      <right>
        <color indexed="63"/>
      </right>
      <top>
        <color indexed="63"/>
      </top>
      <bottom style="thick">
        <color indexed="12"/>
      </bottom>
    </border>
    <border>
      <left style="thin">
        <color indexed="9"/>
      </left>
      <right style="thin">
        <color indexed="9"/>
      </right>
      <top style="thin">
        <color indexed="9"/>
      </top>
      <bottom style="thin">
        <color indexed="9"/>
      </bottom>
    </border>
    <border>
      <left style="thin">
        <color indexed="39"/>
      </left>
      <right>
        <color indexed="63"/>
      </right>
      <top>
        <color indexed="63"/>
      </top>
      <bottom>
        <color indexed="63"/>
      </bottom>
    </border>
    <border>
      <left style="thin">
        <color indexed="39"/>
      </left>
      <right>
        <color indexed="63"/>
      </right>
      <top>
        <color indexed="63"/>
      </top>
      <bottom style="thick">
        <color indexed="39"/>
      </bottom>
    </border>
    <border>
      <left style="thin">
        <color indexed="10"/>
      </left>
      <right>
        <color indexed="63"/>
      </right>
      <top>
        <color indexed="63"/>
      </top>
      <bottom>
        <color indexed="63"/>
      </bottom>
    </border>
    <border>
      <left style="thin">
        <color indexed="10"/>
      </left>
      <right>
        <color indexed="63"/>
      </right>
      <top>
        <color indexed="63"/>
      </top>
      <bottom style="thick">
        <color indexed="10"/>
      </bottom>
    </border>
    <border>
      <left>
        <color indexed="63"/>
      </left>
      <right>
        <color indexed="63"/>
      </right>
      <top style="medium"/>
      <bottom>
        <color indexed="63"/>
      </bottom>
    </border>
    <border>
      <left style="double">
        <color indexed="10"/>
      </left>
      <right style="thin">
        <color indexed="12"/>
      </right>
      <top style="thin">
        <color indexed="12"/>
      </top>
      <bottom style="double">
        <color indexed="10"/>
      </bottom>
    </border>
    <border>
      <left style="thick">
        <color indexed="9"/>
      </left>
      <right style="thick">
        <color indexed="9"/>
      </right>
      <top style="thick">
        <color indexed="9"/>
      </top>
      <bottom>
        <color indexed="63"/>
      </bottom>
    </border>
    <border>
      <left style="thick">
        <color indexed="9"/>
      </left>
      <right style="thick">
        <color indexed="9"/>
      </right>
      <top>
        <color indexed="63"/>
      </top>
      <bottom>
        <color indexed="63"/>
      </bottom>
    </border>
    <border>
      <left style="thick">
        <color indexed="9"/>
      </left>
      <right style="thick">
        <color indexed="9"/>
      </right>
      <top>
        <color indexed="63"/>
      </top>
      <bottom style="thick">
        <color indexed="9"/>
      </bottom>
    </border>
    <border>
      <left>
        <color indexed="63"/>
      </left>
      <right style="thin"/>
      <top>
        <color indexed="63"/>
      </top>
      <bottom>
        <color indexed="63"/>
      </bottom>
    </border>
    <border>
      <left style="thin"/>
      <right style="thin"/>
      <top style="thin"/>
      <bottom style="medium"/>
    </border>
    <border>
      <left>
        <color indexed="63"/>
      </left>
      <right style="thin"/>
      <top>
        <color indexed="63"/>
      </top>
      <bottom style="mediu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medium">
        <color indexed="12"/>
      </left>
      <right>
        <color indexed="63"/>
      </right>
      <top style="thin"/>
      <bottom>
        <color indexed="63"/>
      </bottom>
    </border>
    <border>
      <left style="medium">
        <color indexed="12"/>
      </left>
      <right>
        <color indexed="63"/>
      </right>
      <top>
        <color indexed="63"/>
      </top>
      <bottom style="thin"/>
    </border>
    <border>
      <left style="double">
        <color indexed="18"/>
      </left>
      <right style="double">
        <color indexed="18"/>
      </right>
      <top>
        <color indexed="63"/>
      </top>
      <bottom>
        <color indexed="63"/>
      </bottom>
    </border>
    <border>
      <left style="double">
        <color indexed="18"/>
      </left>
      <right style="double">
        <color indexed="18"/>
      </right>
      <top style="double">
        <color indexed="18"/>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style="thin">
        <color indexed="12"/>
      </left>
      <right style="double">
        <color indexed="10"/>
      </right>
      <top style="thin">
        <color indexed="12"/>
      </top>
      <bottom>
        <color indexed="63"/>
      </bottom>
    </border>
    <border>
      <left style="double">
        <color indexed="10"/>
      </left>
      <right style="thin">
        <color indexed="12"/>
      </right>
      <top style="thin">
        <color indexed="12"/>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color indexed="63"/>
      </bottom>
    </border>
    <border>
      <left style="thin"/>
      <right>
        <color indexed="63"/>
      </right>
      <top style="thin"/>
      <bottom style="thin"/>
    </border>
    <border>
      <left>
        <color indexed="63"/>
      </left>
      <right style="thin">
        <color indexed="12"/>
      </right>
      <top style="thin">
        <color indexed="12"/>
      </top>
      <bottom style="thin">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double">
        <color indexed="10"/>
      </left>
      <right style="double">
        <color indexed="10"/>
      </right>
      <top style="double">
        <color indexed="10"/>
      </top>
      <bottom>
        <color indexed="63"/>
      </bottom>
    </border>
    <border>
      <left style="double">
        <color indexed="10"/>
      </left>
      <right style="double">
        <color indexed="10"/>
      </right>
      <top>
        <color indexed="63"/>
      </top>
      <bottom>
        <color indexed="63"/>
      </bottom>
    </border>
    <border>
      <left style="double">
        <color indexed="10"/>
      </left>
      <right style="double">
        <color indexed="10"/>
      </right>
      <top>
        <color indexed="63"/>
      </top>
      <bottom style="double">
        <color indexed="10"/>
      </bottom>
    </border>
    <border>
      <left style="thick">
        <color indexed="12"/>
      </left>
      <right style="thin">
        <color indexed="12"/>
      </right>
      <top style="thick">
        <color indexed="12"/>
      </top>
      <bottom>
        <color indexed="63"/>
      </bottom>
    </border>
    <border>
      <left style="thick">
        <color indexed="12"/>
      </left>
      <right style="thin">
        <color indexed="12"/>
      </right>
      <top>
        <color indexed="63"/>
      </top>
      <bottom>
        <color indexed="63"/>
      </bottom>
    </border>
    <border>
      <left style="thick">
        <color indexed="12"/>
      </left>
      <right style="thin">
        <color indexed="12"/>
      </right>
      <top>
        <color indexed="63"/>
      </top>
      <bottom style="thick">
        <color indexed="12"/>
      </bottom>
    </border>
    <border>
      <left>
        <color indexed="63"/>
      </left>
      <right>
        <color indexed="63"/>
      </right>
      <top>
        <color indexed="63"/>
      </top>
      <bottom style="double">
        <color indexed="10"/>
      </bottom>
    </border>
    <border>
      <left style="thick">
        <color indexed="39"/>
      </left>
      <right style="thin">
        <color indexed="12"/>
      </right>
      <top style="thick">
        <color indexed="39"/>
      </top>
      <bottom style="thin">
        <color indexed="12"/>
      </bottom>
    </border>
    <border>
      <left style="thick">
        <color indexed="39"/>
      </left>
      <right style="thin">
        <color indexed="12"/>
      </right>
      <top style="thin">
        <color indexed="12"/>
      </top>
      <bottom style="thin">
        <color indexed="12"/>
      </bottom>
    </border>
    <border>
      <left style="thick">
        <color indexed="39"/>
      </left>
      <right style="thin">
        <color indexed="12"/>
      </right>
      <top style="thin">
        <color indexed="12"/>
      </top>
      <bottom>
        <color indexed="63"/>
      </bottom>
    </border>
    <border>
      <left style="thick">
        <color indexed="39"/>
      </left>
      <right style="thin">
        <color indexed="12"/>
      </right>
      <top style="thin">
        <color indexed="12"/>
      </top>
      <bottom style="thick">
        <color indexed="39"/>
      </bottom>
    </border>
    <border>
      <left style="thick">
        <color indexed="60"/>
      </left>
      <right>
        <color indexed="63"/>
      </right>
      <top style="thick">
        <color indexed="60"/>
      </top>
      <bottom>
        <color indexed="63"/>
      </bottom>
    </border>
    <border>
      <left style="thin">
        <color indexed="39"/>
      </left>
      <right>
        <color indexed="63"/>
      </right>
      <top style="thin">
        <color indexed="39"/>
      </top>
      <bottom>
        <color indexed="63"/>
      </bottom>
    </border>
    <border>
      <left>
        <color indexed="63"/>
      </left>
      <right style="thick">
        <color indexed="39"/>
      </right>
      <top style="thin">
        <color indexed="39"/>
      </top>
      <bottom>
        <color indexed="63"/>
      </bottom>
    </border>
    <border>
      <left style="thick">
        <color indexed="10"/>
      </left>
      <right style="thin">
        <color indexed="12"/>
      </right>
      <top style="thick">
        <color indexed="10"/>
      </top>
      <bottom style="thin">
        <color indexed="12"/>
      </bottom>
    </border>
    <border>
      <left style="thick">
        <color indexed="10"/>
      </left>
      <right style="thin">
        <color indexed="12"/>
      </right>
      <top style="thin">
        <color indexed="12"/>
      </top>
      <bottom style="thin">
        <color indexed="12"/>
      </bottom>
    </border>
    <border>
      <left style="thick">
        <color indexed="10"/>
      </left>
      <right style="thin">
        <color indexed="12"/>
      </right>
      <top style="thin">
        <color indexed="12"/>
      </top>
      <bottom>
        <color indexed="63"/>
      </bottom>
    </border>
    <border>
      <left style="thick">
        <color indexed="10"/>
      </left>
      <right>
        <color indexed="63"/>
      </right>
      <top style="thin">
        <color indexed="12"/>
      </top>
      <bottom style="thick">
        <color indexed="10"/>
      </bottom>
    </border>
    <border>
      <left style="thin">
        <color indexed="10"/>
      </left>
      <right>
        <color indexed="63"/>
      </right>
      <top style="thin">
        <color indexed="10"/>
      </top>
      <bottom>
        <color indexed="63"/>
      </bottom>
    </border>
    <border>
      <left>
        <color indexed="63"/>
      </left>
      <right style="thick">
        <color indexed="10"/>
      </right>
      <top style="thin">
        <color indexed="10"/>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12"/>
      </left>
      <right>
        <color indexed="63"/>
      </right>
      <top style="thick">
        <color indexed="39"/>
      </top>
      <bottom>
        <color indexed="63"/>
      </bottom>
    </border>
    <border>
      <left style="thin">
        <color indexed="24"/>
      </left>
      <right>
        <color indexed="63"/>
      </right>
      <top style="thin">
        <color indexed="24"/>
      </top>
      <bottom>
        <color indexed="63"/>
      </bottom>
    </border>
    <border>
      <left>
        <color indexed="63"/>
      </left>
      <right>
        <color indexed="63"/>
      </right>
      <top style="thin">
        <color indexed="24"/>
      </top>
      <bottom>
        <color indexed="63"/>
      </bottom>
    </border>
    <border>
      <left>
        <color indexed="63"/>
      </left>
      <right style="thin">
        <color indexed="24"/>
      </right>
      <top style="thin">
        <color indexed="24"/>
      </top>
      <bottom>
        <color indexed="63"/>
      </bottom>
    </border>
    <border>
      <left style="thin">
        <color indexed="24"/>
      </left>
      <right>
        <color indexed="63"/>
      </right>
      <top>
        <color indexed="63"/>
      </top>
      <bottom style="thin">
        <color indexed="24"/>
      </bottom>
    </border>
    <border>
      <left>
        <color indexed="63"/>
      </left>
      <right>
        <color indexed="63"/>
      </right>
      <top>
        <color indexed="63"/>
      </top>
      <bottom style="thin">
        <color indexed="24"/>
      </bottom>
    </border>
    <border>
      <left>
        <color indexed="63"/>
      </left>
      <right style="thin">
        <color indexed="24"/>
      </right>
      <top>
        <color indexed="63"/>
      </top>
      <bottom style="thin">
        <color indexed="24"/>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2"/>
      </left>
      <right style="thin">
        <color indexed="12"/>
      </right>
      <top style="medium">
        <color indexed="12"/>
      </top>
      <bottom>
        <color indexed="63"/>
      </bottom>
    </border>
    <border>
      <left style="thin">
        <color indexed="12"/>
      </left>
      <right style="thin">
        <color indexed="12"/>
      </right>
      <top>
        <color indexed="63"/>
      </top>
      <bottom style="thin"/>
    </border>
    <border>
      <left style="medium">
        <color indexed="10"/>
      </left>
      <right style="medium">
        <color indexed="10"/>
      </right>
      <top style="medium">
        <color indexed="12"/>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thin"/>
    </border>
    <border>
      <left style="thin">
        <color indexed="12"/>
      </left>
      <right>
        <color indexed="63"/>
      </right>
      <top style="medium">
        <color indexed="12"/>
      </top>
      <bottom>
        <color indexed="63"/>
      </bottom>
    </border>
    <border>
      <left>
        <color indexed="63"/>
      </left>
      <right style="medium">
        <color indexed="10"/>
      </right>
      <top style="medium">
        <color indexed="12"/>
      </top>
      <bottom>
        <color indexed="63"/>
      </bottom>
    </border>
    <border>
      <left style="medium">
        <color indexed="10"/>
      </left>
      <right>
        <color indexed="63"/>
      </right>
      <top style="medium">
        <color indexed="10"/>
      </top>
      <bottom style="medium">
        <color indexed="12"/>
      </bottom>
    </border>
    <border>
      <left>
        <color indexed="63"/>
      </left>
      <right style="thin">
        <color indexed="10"/>
      </right>
      <top style="medium">
        <color indexed="10"/>
      </top>
      <bottom style="medium">
        <color indexed="12"/>
      </bottom>
    </border>
    <border>
      <left>
        <color indexed="63"/>
      </left>
      <right style="thin">
        <color indexed="12"/>
      </right>
      <top style="medium">
        <color indexed="12"/>
      </top>
      <bottom>
        <color indexed="63"/>
      </bottom>
    </border>
    <border>
      <left>
        <color indexed="63"/>
      </left>
      <right style="thin">
        <color indexed="12"/>
      </right>
      <top>
        <color indexed="63"/>
      </top>
      <bottom>
        <color indexed="63"/>
      </bottom>
    </border>
    <border>
      <left>
        <color indexed="63"/>
      </left>
      <right style="thin">
        <color indexed="12"/>
      </right>
      <top>
        <color indexed="63"/>
      </top>
      <bottom style="thin"/>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12"/>
      </left>
      <right style="thin">
        <color indexed="12"/>
      </right>
      <top style="medium">
        <color indexed="12"/>
      </top>
      <bottom>
        <color indexed="63"/>
      </bottom>
    </border>
    <border>
      <left style="thin">
        <color indexed="10"/>
      </left>
      <right>
        <color indexed="63"/>
      </right>
      <top style="medium">
        <color indexed="10"/>
      </top>
      <bottom style="medium">
        <color indexed="12"/>
      </bottom>
    </border>
    <border>
      <left>
        <color indexed="63"/>
      </left>
      <right style="medium">
        <color indexed="10"/>
      </right>
      <top style="medium">
        <color indexed="10"/>
      </top>
      <bottom style="medium">
        <color indexed="12"/>
      </bottom>
    </border>
    <border>
      <left style="medium">
        <color indexed="12"/>
      </left>
      <right>
        <color indexed="63"/>
      </right>
      <top>
        <color indexed="63"/>
      </top>
      <bottom style="medium">
        <color indexed="12"/>
      </bottom>
    </border>
    <border>
      <left>
        <color indexed="63"/>
      </left>
      <right style="medium">
        <color indexed="12"/>
      </right>
      <top>
        <color indexed="63"/>
      </top>
      <bottom style="medium">
        <color indexed="12"/>
      </bottom>
    </border>
    <border>
      <left style="thin"/>
      <right>
        <color indexed="63"/>
      </right>
      <top style="thin"/>
      <bottom style="medium">
        <color indexed="12"/>
      </bottom>
    </border>
    <border>
      <left>
        <color indexed="63"/>
      </left>
      <right>
        <color indexed="63"/>
      </right>
      <top style="thin"/>
      <bottom style="medium">
        <color indexed="12"/>
      </bottom>
    </border>
    <border>
      <left>
        <color indexed="63"/>
      </left>
      <right style="medium">
        <color indexed="12"/>
      </right>
      <top style="thin"/>
      <bottom style="medium">
        <color indexed="12"/>
      </bottom>
    </border>
    <border>
      <left style="medium">
        <color indexed="12"/>
      </left>
      <right style="thin"/>
      <top style="thin"/>
      <bottom style="medium">
        <color indexed="12"/>
      </bottom>
    </border>
    <border>
      <left style="thin"/>
      <right style="thin"/>
      <top style="thin"/>
      <bottom style="medium">
        <color indexed="12"/>
      </bottom>
    </border>
    <border>
      <left>
        <color indexed="63"/>
      </left>
      <right>
        <color indexed="63"/>
      </right>
      <top style="thin"/>
      <bottom>
        <color indexed="63"/>
      </bottom>
    </border>
    <border>
      <left>
        <color indexed="63"/>
      </left>
      <right style="medium">
        <color indexed="12"/>
      </right>
      <top style="thin"/>
      <bottom style="thin"/>
    </border>
    <border>
      <left style="medium">
        <color indexed="12"/>
      </left>
      <right>
        <color indexed="63"/>
      </right>
      <top style="thin"/>
      <bottom style="thin"/>
    </border>
    <border>
      <left style="thin"/>
      <right>
        <color indexed="63"/>
      </right>
      <top>
        <color indexed="63"/>
      </top>
      <bottom style="thin"/>
    </border>
    <border>
      <left>
        <color indexed="63"/>
      </left>
      <right style="medium">
        <color indexed="12"/>
      </right>
      <top>
        <color indexed="63"/>
      </top>
      <bottom style="thin"/>
    </border>
    <border>
      <left style="thin"/>
      <right style="thin"/>
      <top style="thin"/>
      <bottom>
        <color indexed="63"/>
      </bottom>
    </border>
    <border>
      <left style="thin">
        <color indexed="12"/>
      </left>
      <right>
        <color indexed="63"/>
      </right>
      <top style="thin">
        <color indexed="12"/>
      </top>
      <bottom>
        <color indexed="63"/>
      </bottom>
    </border>
    <border>
      <left style="thin">
        <color indexed="12"/>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12"/>
      </right>
      <top>
        <color indexed="63"/>
      </top>
      <bottom style="thin">
        <color indexed="8"/>
      </bottom>
    </border>
    <border>
      <left style="thin"/>
      <right>
        <color indexed="63"/>
      </right>
      <top style="thin"/>
      <bottom style="medium"/>
    </border>
    <border>
      <left>
        <color indexed="63"/>
      </left>
      <right style="thin"/>
      <top style="thin"/>
      <bottom style="medium"/>
    </border>
    <border>
      <left style="double">
        <color indexed="18"/>
      </left>
      <right style="double">
        <color indexed="18"/>
      </right>
      <top>
        <color indexed="63"/>
      </top>
      <bottom style="double">
        <color indexed="18"/>
      </bottom>
    </border>
    <border>
      <left style="thin"/>
      <right>
        <color indexed="63"/>
      </right>
      <top style="thin"/>
      <bottom style="thick"/>
    </border>
    <border>
      <left>
        <color indexed="63"/>
      </left>
      <right style="thin"/>
      <top style="thin"/>
      <bottom style="thick"/>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top style="thin"/>
      <bottom style="medium"/>
    </border>
    <border>
      <left>
        <color indexed="63"/>
      </left>
      <right>
        <color indexed="63"/>
      </right>
      <top style="dashed"/>
      <bottom style="dashed"/>
    </border>
    <border>
      <left style="thin"/>
      <right>
        <color indexed="63"/>
      </right>
      <top style="thin"/>
      <bottom>
        <color indexed="63"/>
      </bottom>
    </border>
    <border>
      <left style="double">
        <color indexed="10"/>
      </left>
      <right>
        <color indexed="63"/>
      </right>
      <top style="double">
        <color indexed="10"/>
      </top>
      <bottom style="thin">
        <color indexed="12"/>
      </bottom>
    </border>
    <border>
      <left>
        <color indexed="63"/>
      </left>
      <right style="double">
        <color indexed="10"/>
      </right>
      <top style="double">
        <color indexed="10"/>
      </top>
      <bottom style="thin">
        <color indexed="12"/>
      </bottom>
    </border>
    <border>
      <left style="double">
        <color indexed="10"/>
      </left>
      <right>
        <color indexed="63"/>
      </right>
      <top style="thin">
        <color indexed="12"/>
      </top>
      <bottom style="double">
        <color indexed="10"/>
      </bottom>
    </border>
    <border>
      <left>
        <color indexed="63"/>
      </left>
      <right style="double">
        <color indexed="10"/>
      </right>
      <top style="thin">
        <color indexed="12"/>
      </top>
      <bottom style="double">
        <color indexed="10"/>
      </bottom>
    </border>
    <border>
      <left style="double">
        <color indexed="10"/>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thin">
        <color indexed="12"/>
      </bottom>
    </border>
    <border>
      <left>
        <color indexed="63"/>
      </left>
      <right style="double">
        <color indexed="10"/>
      </right>
      <top>
        <color indexed="63"/>
      </top>
      <bottom style="thin">
        <color indexed="12"/>
      </bottom>
    </border>
    <border>
      <left>
        <color indexed="63"/>
      </left>
      <right style="thin">
        <color indexed="12"/>
      </right>
      <top style="double">
        <color indexed="10"/>
      </top>
      <bottom style="thin">
        <color indexed="12"/>
      </bottom>
    </border>
    <border>
      <left>
        <color indexed="63"/>
      </left>
      <right style="thin">
        <color indexed="12"/>
      </right>
      <top style="thin">
        <color indexed="12"/>
      </top>
      <bottom style="double">
        <color indexed="10"/>
      </bottom>
    </border>
    <border>
      <left>
        <color indexed="63"/>
      </left>
      <right>
        <color indexed="63"/>
      </right>
      <top style="double">
        <color indexed="10"/>
      </top>
      <bottom style="thin">
        <color indexed="12"/>
      </bottom>
    </border>
    <border>
      <left style="thin">
        <color indexed="12"/>
      </left>
      <right style="double">
        <color indexed="10"/>
      </right>
      <top>
        <color indexed="63"/>
      </top>
      <bottom style="double">
        <color indexed="10"/>
      </bottom>
    </border>
    <border>
      <left style="double">
        <color indexed="10"/>
      </left>
      <right>
        <color indexed="63"/>
      </right>
      <top style="thin">
        <color indexed="12"/>
      </top>
      <bottom style="thin">
        <color indexed="1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6" fillId="2" borderId="0" applyNumberFormat="0" applyBorder="0" applyAlignment="0" applyProtection="0"/>
    <xf numFmtId="0" fontId="156" fillId="3" borderId="0" applyNumberFormat="0" applyBorder="0" applyAlignment="0" applyProtection="0"/>
    <xf numFmtId="0" fontId="156" fillId="4" borderId="0" applyNumberFormat="0" applyBorder="0" applyAlignment="0" applyProtection="0"/>
    <xf numFmtId="0" fontId="156" fillId="5" borderId="0" applyNumberFormat="0" applyBorder="0" applyAlignment="0" applyProtection="0"/>
    <xf numFmtId="0" fontId="156" fillId="6" borderId="0" applyNumberFormat="0" applyBorder="0" applyAlignment="0" applyProtection="0"/>
    <xf numFmtId="0" fontId="156" fillId="7" borderId="0" applyNumberFormat="0" applyBorder="0" applyAlignment="0" applyProtection="0"/>
    <xf numFmtId="0" fontId="156" fillId="8" borderId="0" applyNumberFormat="0" applyBorder="0" applyAlignment="0" applyProtection="0"/>
    <xf numFmtId="0" fontId="156" fillId="9" borderId="0" applyNumberFormat="0" applyBorder="0" applyAlignment="0" applyProtection="0"/>
    <xf numFmtId="0" fontId="156" fillId="10" borderId="0" applyNumberFormat="0" applyBorder="0" applyAlignment="0" applyProtection="0"/>
    <xf numFmtId="0" fontId="156" fillId="11" borderId="0" applyNumberFormat="0" applyBorder="0" applyAlignment="0" applyProtection="0"/>
    <xf numFmtId="0" fontId="156" fillId="12" borderId="0" applyNumberFormat="0" applyBorder="0" applyAlignment="0" applyProtection="0"/>
    <xf numFmtId="0" fontId="156" fillId="13" borderId="0" applyNumberFormat="0" applyBorder="0" applyAlignment="0" applyProtection="0"/>
    <xf numFmtId="0" fontId="157" fillId="14" borderId="0" applyNumberFormat="0" applyBorder="0" applyAlignment="0" applyProtection="0"/>
    <xf numFmtId="0" fontId="157" fillId="15" borderId="0" applyNumberFormat="0" applyBorder="0" applyAlignment="0" applyProtection="0"/>
    <xf numFmtId="0" fontId="157" fillId="16" borderId="0" applyNumberFormat="0" applyBorder="0" applyAlignment="0" applyProtection="0"/>
    <xf numFmtId="0" fontId="157" fillId="17" borderId="0" applyNumberFormat="0" applyBorder="0" applyAlignment="0" applyProtection="0"/>
    <xf numFmtId="0" fontId="157" fillId="18" borderId="0" applyNumberFormat="0" applyBorder="0" applyAlignment="0" applyProtection="0"/>
    <xf numFmtId="0" fontId="157" fillId="19" borderId="0" applyNumberFormat="0" applyBorder="0" applyAlignment="0" applyProtection="0"/>
    <xf numFmtId="0" fontId="157" fillId="20" borderId="0" applyNumberFormat="0" applyBorder="0" applyAlignment="0" applyProtection="0"/>
    <xf numFmtId="0" fontId="157" fillId="21" borderId="0" applyNumberFormat="0" applyBorder="0" applyAlignment="0" applyProtection="0"/>
    <xf numFmtId="0" fontId="157" fillId="22" borderId="0" applyNumberFormat="0" applyBorder="0" applyAlignment="0" applyProtection="0"/>
    <xf numFmtId="0" fontId="157" fillId="23" borderId="0" applyNumberFormat="0" applyBorder="0" applyAlignment="0" applyProtection="0"/>
    <xf numFmtId="0" fontId="157" fillId="24" borderId="0" applyNumberFormat="0" applyBorder="0" applyAlignment="0" applyProtection="0"/>
    <xf numFmtId="0" fontId="157" fillId="25" borderId="0" applyNumberFormat="0" applyBorder="0" applyAlignment="0" applyProtection="0"/>
    <xf numFmtId="0" fontId="158" fillId="0" borderId="0" applyNumberFormat="0" applyFill="0" applyBorder="0" applyAlignment="0" applyProtection="0"/>
    <xf numFmtId="0" fontId="159" fillId="26" borderId="1" applyNumberFormat="0" applyAlignment="0" applyProtection="0"/>
    <xf numFmtId="0" fontId="160" fillId="0" borderId="2" applyNumberFormat="0" applyFill="0" applyAlignment="0" applyProtection="0"/>
    <xf numFmtId="0" fontId="161" fillId="27" borderId="1" applyNumberFormat="0" applyAlignment="0" applyProtection="0"/>
    <xf numFmtId="0" fontId="162" fillId="2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6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164" fillId="31" borderId="0" applyNumberFormat="0" applyBorder="0" applyAlignment="0" applyProtection="0"/>
    <xf numFmtId="0" fontId="165" fillId="26" borderId="4" applyNumberFormat="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8" fillId="0" borderId="5" applyNumberFormat="0" applyFill="0" applyAlignment="0" applyProtection="0"/>
    <xf numFmtId="0" fontId="169" fillId="0" borderId="6" applyNumberFormat="0" applyFill="0" applyAlignment="0" applyProtection="0"/>
    <xf numFmtId="0" fontId="170" fillId="0" borderId="7" applyNumberFormat="0" applyFill="0" applyAlignment="0" applyProtection="0"/>
    <xf numFmtId="0" fontId="170" fillId="0" borderId="0" applyNumberFormat="0" applyFill="0" applyBorder="0" applyAlignment="0" applyProtection="0"/>
    <xf numFmtId="0" fontId="171" fillId="0" borderId="8" applyNumberFormat="0" applyFill="0" applyAlignment="0" applyProtection="0"/>
    <xf numFmtId="0" fontId="172" fillId="32" borderId="9" applyNumberFormat="0" applyAlignment="0" applyProtection="0"/>
  </cellStyleXfs>
  <cellXfs count="883">
    <xf numFmtId="0" fontId="0" fillId="0" borderId="0" xfId="0" applyAlignment="1">
      <alignment/>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right"/>
      <protection/>
    </xf>
    <xf numFmtId="0" fontId="9" fillId="0" borderId="0" xfId="0" applyNumberFormat="1" applyFont="1" applyFill="1" applyBorder="1" applyAlignment="1" applyProtection="1">
      <alignment/>
      <protection/>
    </xf>
    <xf numFmtId="2" fontId="8" fillId="0" borderId="0" xfId="0" applyNumberFormat="1" applyFont="1" applyFill="1" applyBorder="1" applyAlignment="1" applyProtection="1">
      <alignment/>
      <protection/>
    </xf>
    <xf numFmtId="2" fontId="7" fillId="0" borderId="0" xfId="0" applyNumberFormat="1" applyFont="1" applyFill="1" applyBorder="1" applyAlignment="1" applyProtection="1">
      <alignment/>
      <protection/>
    </xf>
    <xf numFmtId="2" fontId="6" fillId="0" borderId="0" xfId="0" applyNumberFormat="1" applyFont="1" applyFill="1" applyBorder="1" applyAlignment="1" applyProtection="1">
      <alignment horizontal="center"/>
      <protection/>
    </xf>
    <xf numFmtId="2" fontId="9"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4" fillId="33" borderId="10" xfId="0" applyFont="1" applyFill="1" applyBorder="1" applyAlignment="1">
      <alignment horizontal="center" vertical="center" textRotation="90"/>
    </xf>
    <xf numFmtId="0" fontId="8" fillId="34" borderId="11" xfId="0" applyNumberFormat="1" applyFont="1" applyFill="1" applyBorder="1" applyAlignment="1" applyProtection="1">
      <alignment horizontal="right" vertical="center"/>
      <protection/>
    </xf>
    <xf numFmtId="0" fontId="30" fillId="34" borderId="11" xfId="0" applyNumberFormat="1" applyFont="1" applyFill="1" applyBorder="1" applyAlignment="1" applyProtection="1">
      <alignment horizontal="center" vertical="center"/>
      <protection/>
    </xf>
    <xf numFmtId="179" fontId="31" fillId="34" borderId="11" xfId="0" applyNumberFormat="1" applyFont="1" applyFill="1" applyBorder="1" applyAlignment="1" applyProtection="1">
      <alignment vertical="center"/>
      <protection/>
    </xf>
    <xf numFmtId="2" fontId="28" fillId="0" borderId="12" xfId="0" applyNumberFormat="1" applyFont="1" applyFill="1" applyBorder="1" applyAlignment="1" applyProtection="1">
      <alignment horizontal="center"/>
      <protection/>
    </xf>
    <xf numFmtId="2" fontId="5" fillId="34" borderId="13" xfId="0" applyNumberFormat="1" applyFont="1" applyFill="1" applyBorder="1" applyAlignment="1" applyProtection="1">
      <alignment horizontal="center"/>
      <protection/>
    </xf>
    <xf numFmtId="2" fontId="5" fillId="34" borderId="13" xfId="0" applyNumberFormat="1" applyFont="1" applyFill="1" applyBorder="1" applyAlignment="1" applyProtection="1">
      <alignment/>
      <protection/>
    </xf>
    <xf numFmtId="2" fontId="7" fillId="33" borderId="0" xfId="0" applyNumberFormat="1" applyFont="1" applyFill="1" applyBorder="1" applyAlignment="1" applyProtection="1">
      <alignment/>
      <protection/>
    </xf>
    <xf numFmtId="0" fontId="7" fillId="33" borderId="0" xfId="0" applyNumberFormat="1" applyFont="1" applyFill="1" applyBorder="1" applyAlignment="1" applyProtection="1">
      <alignment horizontal="center"/>
      <protection/>
    </xf>
    <xf numFmtId="0" fontId="8" fillId="33" borderId="0" xfId="0" applyNumberFormat="1" applyFont="1" applyFill="1" applyBorder="1" applyAlignment="1" applyProtection="1">
      <alignment/>
      <protection/>
    </xf>
    <xf numFmtId="2" fontId="7" fillId="33" borderId="0" xfId="0" applyNumberFormat="1" applyFont="1" applyFill="1" applyBorder="1" applyAlignment="1" applyProtection="1">
      <alignment horizontal="right"/>
      <protection/>
    </xf>
    <xf numFmtId="14" fontId="5" fillId="33" borderId="0" xfId="0" applyNumberFormat="1" applyFont="1" applyFill="1" applyBorder="1" applyAlignment="1" applyProtection="1">
      <alignment/>
      <protection/>
    </xf>
    <xf numFmtId="0" fontId="17" fillId="33" borderId="0" xfId="0" applyNumberFormat="1" applyFont="1" applyFill="1" applyBorder="1" applyAlignment="1" applyProtection="1">
      <alignment horizontal="center"/>
      <protection/>
    </xf>
    <xf numFmtId="0" fontId="7" fillId="33" borderId="0" xfId="0" applyNumberFormat="1" applyFont="1" applyFill="1" applyBorder="1" applyAlignment="1" applyProtection="1">
      <alignment horizontal="right"/>
      <protection/>
    </xf>
    <xf numFmtId="0" fontId="7" fillId="33" borderId="0" xfId="0" applyNumberFormat="1" applyFont="1" applyFill="1" applyBorder="1" applyAlignment="1" applyProtection="1">
      <alignment/>
      <protection/>
    </xf>
    <xf numFmtId="2" fontId="7" fillId="33" borderId="14" xfId="0" applyNumberFormat="1" applyFont="1" applyFill="1" applyBorder="1" applyAlignment="1" applyProtection="1">
      <alignment/>
      <protection/>
    </xf>
    <xf numFmtId="2" fontId="7" fillId="33" borderId="15" xfId="0" applyNumberFormat="1" applyFont="1" applyFill="1" applyBorder="1" applyAlignment="1" applyProtection="1">
      <alignment/>
      <protection/>
    </xf>
    <xf numFmtId="2" fontId="5" fillId="33" borderId="0" xfId="0" applyNumberFormat="1" applyFont="1" applyFill="1" applyBorder="1" applyAlignment="1" applyProtection="1">
      <alignment/>
      <protection/>
    </xf>
    <xf numFmtId="2" fontId="5" fillId="33" borderId="14" xfId="0" applyNumberFormat="1" applyFont="1" applyFill="1" applyBorder="1" applyAlignment="1" applyProtection="1">
      <alignment/>
      <protection/>
    </xf>
    <xf numFmtId="2" fontId="10" fillId="33" borderId="16" xfId="0" applyNumberFormat="1" applyFont="1" applyFill="1" applyBorder="1" applyAlignment="1" applyProtection="1">
      <alignment horizontal="center" vertical="center"/>
      <protection/>
    </xf>
    <xf numFmtId="0" fontId="10" fillId="33" borderId="16" xfId="0" applyNumberFormat="1" applyFont="1" applyFill="1" applyBorder="1" applyAlignment="1" applyProtection="1">
      <alignment horizontal="center" vertical="center"/>
      <protection/>
    </xf>
    <xf numFmtId="2" fontId="10" fillId="33" borderId="17" xfId="0" applyNumberFormat="1" applyFont="1" applyFill="1" applyBorder="1" applyAlignment="1" applyProtection="1">
      <alignment horizontal="center" vertical="center"/>
      <protection/>
    </xf>
    <xf numFmtId="2" fontId="10" fillId="33" borderId="18" xfId="0" applyNumberFormat="1" applyFont="1" applyFill="1" applyBorder="1" applyAlignment="1" applyProtection="1">
      <alignment horizontal="center" vertical="center"/>
      <protection/>
    </xf>
    <xf numFmtId="2" fontId="10" fillId="33" borderId="19" xfId="0" applyNumberFormat="1" applyFont="1" applyFill="1" applyBorder="1" applyAlignment="1" applyProtection="1">
      <alignment horizontal="center" vertical="center"/>
      <protection/>
    </xf>
    <xf numFmtId="0" fontId="10" fillId="33" borderId="19" xfId="0" applyNumberFormat="1" applyFont="1" applyFill="1" applyBorder="1" applyAlignment="1" applyProtection="1">
      <alignment horizontal="center" vertical="center"/>
      <protection/>
    </xf>
    <xf numFmtId="2" fontId="10" fillId="33" borderId="20" xfId="0" applyNumberFormat="1" applyFont="1" applyFill="1" applyBorder="1" applyAlignment="1" applyProtection="1">
      <alignment horizontal="center" vertical="center"/>
      <protection/>
    </xf>
    <xf numFmtId="2" fontId="10" fillId="33" borderId="21"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vertical="center"/>
      <protection/>
    </xf>
    <xf numFmtId="0" fontId="5" fillId="33"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33" borderId="0" xfId="0" applyNumberFormat="1" applyFont="1" applyFill="1" applyBorder="1" applyAlignment="1" applyProtection="1">
      <alignment horizontal="left" vertical="center"/>
      <protection/>
    </xf>
    <xf numFmtId="179" fontId="40" fillId="34" borderId="11" xfId="0" applyNumberFormat="1" applyFont="1" applyFill="1" applyBorder="1" applyAlignment="1" applyProtection="1">
      <alignment vertical="center"/>
      <protection/>
    </xf>
    <xf numFmtId="0" fontId="0" fillId="0" borderId="12" xfId="0" applyBorder="1" applyAlignment="1">
      <alignment horizontal="center" vertical="center"/>
    </xf>
    <xf numFmtId="0" fontId="41" fillId="33" borderId="22" xfId="0" applyNumberFormat="1" applyFont="1" applyFill="1" applyBorder="1" applyAlignment="1" applyProtection="1">
      <alignment horizontal="center" vertical="center"/>
      <protection/>
    </xf>
    <xf numFmtId="0" fontId="41" fillId="33" borderId="23" xfId="0" applyNumberFormat="1" applyFont="1" applyFill="1" applyBorder="1" applyAlignment="1" applyProtection="1">
      <alignment horizontal="center" vertical="center"/>
      <protection/>
    </xf>
    <xf numFmtId="0" fontId="42" fillId="33" borderId="24" xfId="0" applyNumberFormat="1" applyFont="1" applyFill="1" applyBorder="1" applyAlignment="1" applyProtection="1">
      <alignment horizontal="center" vertical="center"/>
      <protection/>
    </xf>
    <xf numFmtId="0" fontId="42" fillId="33" borderId="22" xfId="0" applyNumberFormat="1" applyFont="1" applyFill="1" applyBorder="1" applyAlignment="1" applyProtection="1">
      <alignment horizontal="center" vertical="center"/>
      <protection/>
    </xf>
    <xf numFmtId="0" fontId="42" fillId="33" borderId="23" xfId="0" applyNumberFormat="1" applyFont="1" applyFill="1" applyBorder="1" applyAlignment="1" applyProtection="1">
      <alignment horizontal="center" vertical="center"/>
      <protection/>
    </xf>
    <xf numFmtId="0" fontId="0" fillId="0" borderId="0" xfId="0" applyAlignment="1">
      <alignment horizontal="center"/>
    </xf>
    <xf numFmtId="14" fontId="4" fillId="35" borderId="0" xfId="0" applyNumberFormat="1" applyFont="1" applyFill="1" applyBorder="1" applyAlignment="1" applyProtection="1">
      <alignment horizontal="right" vertical="center"/>
      <protection/>
    </xf>
    <xf numFmtId="179" fontId="29" fillId="35" borderId="16" xfId="0" applyNumberFormat="1" applyFont="1" applyFill="1" applyBorder="1" applyAlignment="1" applyProtection="1">
      <alignment vertical="center"/>
      <protection/>
    </xf>
    <xf numFmtId="187" fontId="29" fillId="35" borderId="25" xfId="0" applyNumberFormat="1" applyFont="1" applyFill="1" applyBorder="1" applyAlignment="1" applyProtection="1">
      <alignment vertical="center"/>
      <protection locked="0"/>
    </xf>
    <xf numFmtId="187" fontId="29" fillId="35" borderId="26" xfId="0" applyNumberFormat="1" applyFont="1" applyFill="1" applyBorder="1" applyAlignment="1" applyProtection="1">
      <alignment vertical="center"/>
      <protection locked="0"/>
    </xf>
    <xf numFmtId="187" fontId="29" fillId="35" borderId="27" xfId="0" applyNumberFormat="1" applyFont="1" applyFill="1" applyBorder="1" applyAlignment="1" applyProtection="1">
      <alignment vertical="center"/>
      <protection locked="0"/>
    </xf>
    <xf numFmtId="0" fontId="0" fillId="36" borderId="0" xfId="0" applyFill="1" applyAlignment="1">
      <alignment/>
    </xf>
    <xf numFmtId="0" fontId="0" fillId="0" borderId="0" xfId="0" applyAlignment="1">
      <alignment vertical="center"/>
    </xf>
    <xf numFmtId="0" fontId="0" fillId="36" borderId="0" xfId="0" applyFill="1" applyBorder="1" applyAlignment="1">
      <alignment horizontal="center" vertical="center"/>
    </xf>
    <xf numFmtId="14" fontId="22" fillId="0" borderId="28" xfId="0" applyNumberFormat="1" applyFont="1" applyFill="1" applyBorder="1" applyAlignment="1" applyProtection="1">
      <alignment horizontal="center"/>
      <protection locked="0"/>
    </xf>
    <xf numFmtId="179" fontId="29" fillId="0" borderId="28" xfId="0" applyNumberFormat="1" applyFont="1" applyFill="1" applyBorder="1" applyAlignment="1" applyProtection="1">
      <alignment/>
      <protection locked="0"/>
    </xf>
    <xf numFmtId="179" fontId="29" fillId="37" borderId="28" xfId="0" applyNumberFormat="1" applyFont="1" applyFill="1" applyBorder="1" applyAlignment="1" applyProtection="1">
      <alignment/>
      <protection/>
    </xf>
    <xf numFmtId="179" fontId="15" fillId="0" borderId="28" xfId="0" applyNumberFormat="1" applyFont="1" applyFill="1" applyBorder="1" applyAlignment="1" applyProtection="1">
      <alignment horizontal="center"/>
      <protection locked="0"/>
    </xf>
    <xf numFmtId="179" fontId="11" fillId="37" borderId="28" xfId="0" applyNumberFormat="1" applyFont="1" applyFill="1" applyBorder="1" applyAlignment="1" applyProtection="1">
      <alignment/>
      <protection/>
    </xf>
    <xf numFmtId="187" fontId="29" fillId="0" borderId="28" xfId="0" applyNumberFormat="1" applyFont="1" applyFill="1" applyBorder="1" applyAlignment="1" applyProtection="1">
      <alignment/>
      <protection locked="0"/>
    </xf>
    <xf numFmtId="0" fontId="22" fillId="36" borderId="0" xfId="0" applyFont="1" applyFill="1" applyBorder="1" applyAlignment="1">
      <alignment horizontal="center" vertical="center"/>
    </xf>
    <xf numFmtId="0" fontId="0" fillId="36" borderId="29" xfId="0" applyFill="1" applyBorder="1" applyAlignment="1">
      <alignment/>
    </xf>
    <xf numFmtId="0" fontId="0" fillId="36" borderId="29" xfId="0" applyFill="1" applyBorder="1" applyAlignment="1">
      <alignment/>
    </xf>
    <xf numFmtId="0" fontId="0" fillId="36" borderId="0" xfId="0" applyFill="1" applyBorder="1" applyAlignment="1">
      <alignment/>
    </xf>
    <xf numFmtId="0" fontId="47" fillId="36" borderId="30" xfId="0" applyFont="1" applyFill="1" applyBorder="1" applyAlignment="1">
      <alignment horizontal="center" vertical="center"/>
    </xf>
    <xf numFmtId="0" fontId="47" fillId="36" borderId="16" xfId="0" applyFont="1" applyFill="1" applyBorder="1" applyAlignment="1">
      <alignment horizontal="center" vertical="center"/>
    </xf>
    <xf numFmtId="0" fontId="47" fillId="36" borderId="30" xfId="0" applyFont="1" applyFill="1" applyBorder="1" applyAlignment="1">
      <alignment horizontal="center" vertical="center" wrapText="1"/>
    </xf>
    <xf numFmtId="0" fontId="66" fillId="0" borderId="31" xfId="0" applyFont="1" applyFill="1" applyBorder="1" applyAlignment="1" applyProtection="1">
      <alignment horizontal="center" shrinkToFit="1"/>
      <protection locked="0"/>
    </xf>
    <xf numFmtId="0" fontId="66" fillId="0" borderId="32" xfId="0" applyFont="1" applyFill="1" applyBorder="1" applyAlignment="1" applyProtection="1">
      <alignment horizontal="center"/>
      <protection locked="0"/>
    </xf>
    <xf numFmtId="0" fontId="66" fillId="0" borderId="31" xfId="0" applyFont="1" applyFill="1" applyBorder="1" applyAlignment="1" applyProtection="1">
      <alignment horizontal="center"/>
      <protection locked="0"/>
    </xf>
    <xf numFmtId="0" fontId="0" fillId="0" borderId="0" xfId="0" applyFill="1" applyBorder="1" applyAlignment="1" applyProtection="1">
      <alignment/>
      <protection/>
    </xf>
    <xf numFmtId="0" fontId="16" fillId="0" borderId="0" xfId="0" applyFont="1" applyFill="1" applyBorder="1" applyAlignment="1" applyProtection="1">
      <alignment horizontal="center"/>
      <protection/>
    </xf>
    <xf numFmtId="0" fontId="65" fillId="0" borderId="0" xfId="0" applyFont="1" applyFill="1" applyBorder="1" applyAlignment="1" applyProtection="1">
      <alignment horizontal="center"/>
      <protection/>
    </xf>
    <xf numFmtId="0" fontId="0" fillId="0" borderId="0" xfId="0" applyBorder="1" applyAlignment="1" applyProtection="1">
      <alignment/>
      <protection/>
    </xf>
    <xf numFmtId="0" fontId="63" fillId="34" borderId="33" xfId="0" applyFont="1" applyFill="1" applyBorder="1" applyAlignment="1" applyProtection="1">
      <alignment horizontal="center"/>
      <protection/>
    </xf>
    <xf numFmtId="0" fontId="63" fillId="34" borderId="34" xfId="0" applyFont="1" applyFill="1" applyBorder="1" applyAlignment="1" applyProtection="1">
      <alignment horizontal="center" shrinkToFit="1"/>
      <protection/>
    </xf>
    <xf numFmtId="0" fontId="63" fillId="34" borderId="34" xfId="0" applyFont="1" applyFill="1" applyBorder="1" applyAlignment="1" applyProtection="1">
      <alignment horizontal="center"/>
      <protection/>
    </xf>
    <xf numFmtId="0" fontId="0" fillId="33" borderId="0" xfId="0" applyFill="1" applyAlignment="1" applyProtection="1">
      <alignment/>
      <protection/>
    </xf>
    <xf numFmtId="0" fontId="0" fillId="33" borderId="0" xfId="0" applyFill="1" applyBorder="1" applyAlignment="1" applyProtection="1">
      <alignment/>
      <protection/>
    </xf>
    <xf numFmtId="0" fontId="16" fillId="33" borderId="0" xfId="0" applyFont="1" applyFill="1" applyBorder="1" applyAlignment="1" applyProtection="1">
      <alignment horizontal="center"/>
      <protection/>
    </xf>
    <xf numFmtId="0" fontId="16" fillId="0" borderId="0" xfId="0" applyFont="1" applyBorder="1" applyAlignment="1" applyProtection="1">
      <alignment horizontal="center"/>
      <protection/>
    </xf>
    <xf numFmtId="0" fontId="66" fillId="33" borderId="35" xfId="0" applyFont="1" applyFill="1" applyBorder="1" applyAlignment="1" applyProtection="1">
      <alignment horizontal="center"/>
      <protection locked="0"/>
    </xf>
    <xf numFmtId="0" fontId="69" fillId="36" borderId="36" xfId="0" applyNumberFormat="1" applyFont="1" applyFill="1" applyBorder="1" applyAlignment="1" applyProtection="1">
      <alignment horizontal="center"/>
      <protection/>
    </xf>
    <xf numFmtId="0" fontId="51" fillId="36" borderId="37" xfId="0" applyFont="1" applyFill="1" applyBorder="1" applyAlignment="1">
      <alignment horizontal="center"/>
    </xf>
    <xf numFmtId="0" fontId="69" fillId="36" borderId="38" xfId="0" applyNumberFormat="1" applyFont="1" applyFill="1" applyBorder="1" applyAlignment="1" quotePrefix="1">
      <alignment horizontal="center"/>
    </xf>
    <xf numFmtId="0" fontId="0" fillId="38" borderId="39" xfId="0" applyFill="1" applyBorder="1" applyAlignment="1" applyProtection="1">
      <alignment/>
      <protection/>
    </xf>
    <xf numFmtId="0" fontId="0" fillId="38" borderId="40" xfId="0" applyFill="1" applyBorder="1" applyAlignment="1" applyProtection="1">
      <alignment/>
      <protection/>
    </xf>
    <xf numFmtId="0" fontId="0" fillId="38" borderId="40" xfId="0" applyFill="1" applyBorder="1" applyAlignment="1" applyProtection="1">
      <alignment/>
      <protection/>
    </xf>
    <xf numFmtId="0" fontId="0" fillId="38" borderId="41" xfId="0" applyFill="1" applyBorder="1" applyAlignment="1" applyProtection="1">
      <alignment/>
      <protection/>
    </xf>
    <xf numFmtId="0" fontId="52" fillId="38" borderId="0" xfId="0" applyFont="1" applyFill="1" applyBorder="1" applyAlignment="1" applyProtection="1">
      <alignment horizontal="left"/>
      <protection/>
    </xf>
    <xf numFmtId="0" fontId="0" fillId="38" borderId="42" xfId="0" applyFill="1" applyBorder="1" applyAlignment="1" applyProtection="1">
      <alignment/>
      <protection/>
    </xf>
    <xf numFmtId="0" fontId="16" fillId="38" borderId="43" xfId="0" applyFont="1" applyFill="1" applyBorder="1" applyAlignment="1" applyProtection="1">
      <alignment horizontal="center"/>
      <protection/>
    </xf>
    <xf numFmtId="0" fontId="0" fillId="38" borderId="44" xfId="0" applyFill="1" applyBorder="1" applyAlignment="1" applyProtection="1">
      <alignment/>
      <protection/>
    </xf>
    <xf numFmtId="0" fontId="16" fillId="38" borderId="45" xfId="0" applyFont="1" applyFill="1" applyBorder="1" applyAlignment="1" applyProtection="1">
      <alignment horizontal="center"/>
      <protection/>
    </xf>
    <xf numFmtId="0" fontId="65" fillId="38" borderId="45" xfId="0" applyFont="1" applyFill="1" applyBorder="1" applyAlignment="1" applyProtection="1">
      <alignment horizontal="center"/>
      <protection/>
    </xf>
    <xf numFmtId="0" fontId="0" fillId="38" borderId="45" xfId="0" applyFill="1" applyBorder="1" applyAlignment="1" applyProtection="1">
      <alignment/>
      <protection/>
    </xf>
    <xf numFmtId="0" fontId="65" fillId="33" borderId="0" xfId="0" applyFont="1" applyFill="1" applyBorder="1" applyAlignment="1" applyProtection="1">
      <alignment horizontal="center"/>
      <protection/>
    </xf>
    <xf numFmtId="0" fontId="16" fillId="38" borderId="0" xfId="0" applyFont="1" applyFill="1" applyBorder="1" applyAlignment="1" applyProtection="1">
      <alignment horizontal="center"/>
      <protection/>
    </xf>
    <xf numFmtId="0" fontId="20" fillId="38" borderId="0" xfId="0" applyFont="1" applyFill="1" applyBorder="1" applyAlignment="1" applyProtection="1">
      <alignment horizontal="center" shrinkToFit="1"/>
      <protection/>
    </xf>
    <xf numFmtId="0" fontId="20" fillId="38" borderId="0" xfId="0" applyFont="1" applyFill="1" applyBorder="1" applyAlignment="1" applyProtection="1">
      <alignment horizontal="center"/>
      <protection/>
    </xf>
    <xf numFmtId="183" fontId="20" fillId="38" borderId="0" xfId="0" applyNumberFormat="1" applyFont="1" applyFill="1" applyBorder="1" applyAlignment="1" applyProtection="1">
      <alignment horizontal="center"/>
      <protection/>
    </xf>
    <xf numFmtId="0" fontId="65" fillId="38" borderId="0" xfId="0" applyFont="1" applyFill="1" applyBorder="1" applyAlignment="1" applyProtection="1">
      <alignment horizontal="center"/>
      <protection/>
    </xf>
    <xf numFmtId="0" fontId="0" fillId="38" borderId="0" xfId="0" applyFill="1" applyBorder="1" applyAlignment="1" applyProtection="1">
      <alignment/>
      <protection/>
    </xf>
    <xf numFmtId="0" fontId="76" fillId="33" borderId="46" xfId="0" applyFont="1" applyFill="1" applyBorder="1" applyAlignment="1" applyProtection="1">
      <alignment horizontal="center"/>
      <protection locked="0"/>
    </xf>
    <xf numFmtId="0" fontId="22" fillId="33" borderId="0" xfId="0" applyFont="1" applyFill="1" applyAlignment="1">
      <alignment/>
    </xf>
    <xf numFmtId="0" fontId="0" fillId="33" borderId="0" xfId="0" applyFill="1" applyAlignment="1">
      <alignment/>
    </xf>
    <xf numFmtId="0" fontId="54" fillId="33" borderId="0" xfId="0" applyFont="1" applyFill="1" applyAlignment="1">
      <alignment/>
    </xf>
    <xf numFmtId="189" fontId="54" fillId="33" borderId="0" xfId="0" applyNumberFormat="1" applyFont="1" applyFill="1" applyBorder="1" applyAlignment="1">
      <alignment/>
    </xf>
    <xf numFmtId="0" fontId="24" fillId="33" borderId="0" xfId="0" applyFont="1" applyFill="1" applyBorder="1" applyAlignment="1">
      <alignment horizontal="center"/>
    </xf>
    <xf numFmtId="0" fontId="47" fillId="33" borderId="0" xfId="0" applyFont="1" applyFill="1" applyBorder="1" applyAlignment="1">
      <alignment/>
    </xf>
    <xf numFmtId="0" fontId="22" fillId="33" borderId="0" xfId="0" applyFont="1" applyFill="1" applyBorder="1" applyAlignment="1">
      <alignment/>
    </xf>
    <xf numFmtId="0" fontId="0" fillId="33" borderId="0" xfId="0" applyFill="1" applyBorder="1" applyAlignment="1">
      <alignment/>
    </xf>
    <xf numFmtId="0" fontId="47" fillId="33" borderId="11" xfId="0" applyFont="1" applyFill="1" applyBorder="1" applyAlignment="1">
      <alignment/>
    </xf>
    <xf numFmtId="0" fontId="22" fillId="33" borderId="11" xfId="0" applyFont="1" applyFill="1" applyBorder="1" applyAlignment="1">
      <alignment/>
    </xf>
    <xf numFmtId="179" fontId="54" fillId="33" borderId="0" xfId="0" applyNumberFormat="1" applyFont="1" applyFill="1" applyBorder="1" applyAlignment="1">
      <alignment/>
    </xf>
    <xf numFmtId="0" fontId="54" fillId="33" borderId="0" xfId="0" applyFont="1" applyFill="1" applyBorder="1" applyAlignment="1">
      <alignment/>
    </xf>
    <xf numFmtId="0" fontId="24" fillId="33" borderId="11" xfId="0" applyFont="1" applyFill="1" applyBorder="1" applyAlignment="1">
      <alignment/>
    </xf>
    <xf numFmtId="0" fontId="24" fillId="33" borderId="11" xfId="0" applyFont="1" applyFill="1" applyBorder="1" applyAlignment="1">
      <alignment horizontal="right"/>
    </xf>
    <xf numFmtId="189" fontId="39" fillId="33" borderId="0" xfId="0" applyNumberFormat="1" applyFont="1" applyFill="1" applyBorder="1" applyAlignment="1">
      <alignment/>
    </xf>
    <xf numFmtId="0" fontId="24" fillId="33" borderId="0" xfId="0" applyFont="1" applyFill="1" applyBorder="1" applyAlignment="1">
      <alignment/>
    </xf>
    <xf numFmtId="189" fontId="54" fillId="33" borderId="0" xfId="0" applyNumberFormat="1" applyFont="1" applyFill="1" applyBorder="1" applyAlignment="1">
      <alignment horizontal="center"/>
    </xf>
    <xf numFmtId="0" fontId="25" fillId="33" borderId="0" xfId="0" applyFont="1" applyFill="1" applyBorder="1" applyAlignment="1">
      <alignment/>
    </xf>
    <xf numFmtId="189" fontId="39" fillId="33" borderId="0" xfId="0" applyNumberFormat="1" applyFont="1" applyFill="1" applyBorder="1" applyAlignment="1">
      <alignment/>
    </xf>
    <xf numFmtId="0" fontId="0" fillId="33" borderId="0" xfId="0" applyFill="1" applyBorder="1" applyAlignment="1">
      <alignment/>
    </xf>
    <xf numFmtId="189" fontId="39" fillId="33" borderId="0" xfId="0" applyNumberFormat="1" applyFont="1" applyFill="1" applyBorder="1" applyAlignment="1">
      <alignment horizontal="right"/>
    </xf>
    <xf numFmtId="0" fontId="0" fillId="33" borderId="0" xfId="0" applyFill="1" applyBorder="1" applyAlignment="1">
      <alignment horizontal="left" vertical="top"/>
    </xf>
    <xf numFmtId="0" fontId="22" fillId="33" borderId="0" xfId="0" applyFont="1" applyFill="1" applyBorder="1" applyAlignment="1">
      <alignment horizontal="center"/>
    </xf>
    <xf numFmtId="0" fontId="57" fillId="33" borderId="0" xfId="0" applyFont="1" applyFill="1" applyBorder="1" applyAlignment="1">
      <alignment horizontal="center"/>
    </xf>
    <xf numFmtId="0" fontId="58" fillId="33" borderId="0" xfId="0" applyFont="1" applyFill="1" applyBorder="1" applyAlignment="1">
      <alignment/>
    </xf>
    <xf numFmtId="0" fontId="1" fillId="33" borderId="0" xfId="0" applyFont="1" applyFill="1" applyBorder="1" applyAlignment="1">
      <alignment horizontal="center"/>
    </xf>
    <xf numFmtId="179" fontId="54" fillId="33" borderId="0" xfId="0" applyNumberFormat="1" applyFont="1" applyFill="1" applyBorder="1" applyAlignment="1">
      <alignment horizontal="center"/>
    </xf>
    <xf numFmtId="0" fontId="54" fillId="33" borderId="0" xfId="0" applyFont="1" applyFill="1" applyBorder="1" applyAlignment="1">
      <alignment horizontal="center"/>
    </xf>
    <xf numFmtId="189" fontId="0" fillId="33" borderId="0" xfId="0" applyNumberFormat="1" applyFill="1" applyBorder="1" applyAlignment="1">
      <alignment/>
    </xf>
    <xf numFmtId="0" fontId="23" fillId="33" borderId="0" xfId="0" applyFont="1" applyFill="1" applyBorder="1" applyAlignment="1">
      <alignment horizontal="center"/>
    </xf>
    <xf numFmtId="189" fontId="54" fillId="33" borderId="0" xfId="0" applyNumberFormat="1" applyFont="1" applyFill="1" applyBorder="1" applyAlignment="1">
      <alignment/>
    </xf>
    <xf numFmtId="179" fontId="73" fillId="33" borderId="0" xfId="0" applyNumberFormat="1" applyFont="1" applyFill="1" applyBorder="1" applyAlignment="1">
      <alignment horizontal="center"/>
    </xf>
    <xf numFmtId="0" fontId="55" fillId="33" borderId="0" xfId="0" applyFont="1" applyFill="1" applyAlignment="1">
      <alignment/>
    </xf>
    <xf numFmtId="189" fontId="37" fillId="33" borderId="31" xfId="0" applyNumberFormat="1" applyFont="1" applyFill="1" applyBorder="1" applyAlignment="1" applyProtection="1">
      <alignment/>
      <protection locked="0"/>
    </xf>
    <xf numFmtId="0" fontId="0" fillId="39" borderId="0" xfId="0" applyFill="1" applyBorder="1" applyAlignment="1" applyProtection="1">
      <alignment/>
      <protection/>
    </xf>
    <xf numFmtId="0" fontId="16" fillId="39" borderId="0" xfId="0" applyFont="1" applyFill="1" applyBorder="1" applyAlignment="1" applyProtection="1">
      <alignment horizontal="center"/>
      <protection/>
    </xf>
    <xf numFmtId="0" fontId="65" fillId="39" borderId="0" xfId="0" applyFont="1" applyFill="1" applyBorder="1" applyAlignment="1" applyProtection="1">
      <alignment horizontal="center"/>
      <protection/>
    </xf>
    <xf numFmtId="0" fontId="0" fillId="39" borderId="0" xfId="0" applyFill="1" applyAlignment="1" applyProtection="1">
      <alignment/>
      <protection/>
    </xf>
    <xf numFmtId="0" fontId="0" fillId="36" borderId="47" xfId="0" applyFill="1" applyBorder="1" applyAlignment="1">
      <alignment/>
    </xf>
    <xf numFmtId="0" fontId="0" fillId="36" borderId="47" xfId="0" applyFill="1" applyBorder="1" applyAlignment="1">
      <alignment horizontal="center"/>
    </xf>
    <xf numFmtId="0" fontId="0" fillId="36" borderId="48" xfId="0" applyFill="1" applyBorder="1" applyAlignment="1">
      <alignment/>
    </xf>
    <xf numFmtId="0" fontId="0" fillId="36" borderId="49" xfId="0" applyFill="1" applyBorder="1" applyAlignment="1">
      <alignment/>
    </xf>
    <xf numFmtId="0" fontId="0" fillId="36" borderId="0" xfId="0" applyFill="1" applyBorder="1" applyAlignment="1">
      <alignment horizontal="center"/>
    </xf>
    <xf numFmtId="0" fontId="0" fillId="36" borderId="50" xfId="0" applyFill="1" applyBorder="1" applyAlignment="1">
      <alignment/>
    </xf>
    <xf numFmtId="0" fontId="0" fillId="36" borderId="0" xfId="0" applyFill="1" applyBorder="1" applyAlignment="1">
      <alignment horizontal="right" vertical="center"/>
    </xf>
    <xf numFmtId="0" fontId="0" fillId="36" borderId="0" xfId="0" applyFill="1" applyBorder="1" applyAlignment="1">
      <alignment/>
    </xf>
    <xf numFmtId="0" fontId="0" fillId="36" borderId="50" xfId="0" applyFill="1" applyBorder="1" applyAlignment="1">
      <alignment vertical="center"/>
    </xf>
    <xf numFmtId="0" fontId="0" fillId="36" borderId="51" xfId="0" applyFill="1" applyBorder="1" applyAlignment="1">
      <alignment/>
    </xf>
    <xf numFmtId="0" fontId="0" fillId="36" borderId="52" xfId="0" applyFill="1" applyBorder="1" applyAlignment="1">
      <alignment/>
    </xf>
    <xf numFmtId="0" fontId="0" fillId="36" borderId="52" xfId="0" applyFill="1" applyBorder="1" applyAlignment="1">
      <alignment horizontal="center"/>
    </xf>
    <xf numFmtId="0" fontId="0" fillId="36" borderId="53" xfId="0" applyFill="1" applyBorder="1" applyAlignment="1">
      <alignment/>
    </xf>
    <xf numFmtId="0" fontId="0" fillId="36" borderId="50" xfId="0" applyFill="1" applyBorder="1" applyAlignment="1">
      <alignment/>
    </xf>
    <xf numFmtId="0" fontId="51" fillId="40" borderId="0" xfId="0" applyFont="1" applyFill="1" applyAlignment="1">
      <alignment/>
    </xf>
    <xf numFmtId="0" fontId="44" fillId="40" borderId="0" xfId="0" applyFont="1" applyFill="1" applyAlignment="1">
      <alignment/>
    </xf>
    <xf numFmtId="0" fontId="0" fillId="40" borderId="0" xfId="0" applyFill="1" applyAlignment="1">
      <alignment/>
    </xf>
    <xf numFmtId="0" fontId="51" fillId="40" borderId="0" xfId="0" applyFont="1" applyFill="1" applyAlignment="1">
      <alignment vertical="center"/>
    </xf>
    <xf numFmtId="187" fontId="44" fillId="40" borderId="0" xfId="0" applyNumberFormat="1" applyFont="1" applyFill="1" applyAlignment="1">
      <alignment vertical="center"/>
    </xf>
    <xf numFmtId="0" fontId="44" fillId="40" borderId="0" xfId="0" applyFont="1" applyFill="1" applyAlignment="1">
      <alignment vertical="center"/>
    </xf>
    <xf numFmtId="0" fontId="51" fillId="0" borderId="0" xfId="0" applyFont="1" applyFill="1" applyAlignment="1">
      <alignment/>
    </xf>
    <xf numFmtId="0" fontId="44"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40" borderId="0" xfId="0" applyFill="1" applyAlignment="1">
      <alignment horizontal="center"/>
    </xf>
    <xf numFmtId="0" fontId="74" fillId="38" borderId="0" xfId="0" applyFont="1" applyFill="1" applyBorder="1" applyAlignment="1" applyProtection="1">
      <alignment horizontal="right"/>
      <protection/>
    </xf>
    <xf numFmtId="0" fontId="70" fillId="41" borderId="54" xfId="0" applyFont="1" applyFill="1" applyBorder="1" applyAlignment="1" applyProtection="1">
      <alignment horizontal="center"/>
      <protection/>
    </xf>
    <xf numFmtId="0" fontId="86" fillId="0" borderId="28" xfId="0" applyNumberFormat="1" applyFont="1" applyFill="1" applyBorder="1" applyAlignment="1" applyProtection="1">
      <alignment horizontal="center"/>
      <protection locked="0"/>
    </xf>
    <xf numFmtId="0" fontId="0" fillId="36" borderId="55" xfId="0" applyFill="1" applyBorder="1" applyAlignment="1">
      <alignment/>
    </xf>
    <xf numFmtId="0" fontId="0" fillId="33" borderId="29" xfId="0" applyFill="1" applyBorder="1" applyAlignment="1">
      <alignment/>
    </xf>
    <xf numFmtId="0" fontId="0" fillId="33" borderId="56" xfId="0" applyFill="1" applyBorder="1" applyAlignment="1">
      <alignment/>
    </xf>
    <xf numFmtId="188" fontId="51" fillId="33" borderId="0" xfId="0" applyNumberFormat="1" applyFont="1" applyFill="1" applyBorder="1" applyAlignment="1" applyProtection="1">
      <alignment vertical="center"/>
      <protection locked="0"/>
    </xf>
    <xf numFmtId="179" fontId="31" fillId="37" borderId="57" xfId="0" applyNumberFormat="1" applyFont="1" applyFill="1" applyBorder="1" applyAlignment="1" applyProtection="1">
      <alignment vertical="center"/>
      <protection/>
    </xf>
    <xf numFmtId="187" fontId="29" fillId="35" borderId="58" xfId="0" applyNumberFormat="1" applyFont="1" applyFill="1" applyBorder="1" applyAlignment="1" applyProtection="1">
      <alignment vertical="center"/>
      <protection locked="0"/>
    </xf>
    <xf numFmtId="2" fontId="6" fillId="33" borderId="59" xfId="0" applyNumberFormat="1" applyFont="1" applyFill="1" applyBorder="1" applyAlignment="1" applyProtection="1">
      <alignment/>
      <protection/>
    </xf>
    <xf numFmtId="179" fontId="35" fillId="34" borderId="60" xfId="0" applyNumberFormat="1" applyFont="1" applyFill="1" applyBorder="1" applyAlignment="1" applyProtection="1">
      <alignment vertical="center"/>
      <protection/>
    </xf>
    <xf numFmtId="0" fontId="4" fillId="35" borderId="61" xfId="0" applyNumberFormat="1" applyFont="1" applyFill="1" applyBorder="1" applyAlignment="1" applyProtection="1">
      <alignment horizontal="center" vertical="center"/>
      <protection/>
    </xf>
    <xf numFmtId="0" fontId="71" fillId="41" borderId="0" xfId="0" applyFont="1" applyFill="1" applyBorder="1" applyAlignment="1">
      <alignment horizontal="center"/>
    </xf>
    <xf numFmtId="0" fontId="26" fillId="41" borderId="0" xfId="44" applyFill="1" applyBorder="1" applyAlignment="1" applyProtection="1">
      <alignment horizontal="center"/>
      <protection/>
    </xf>
    <xf numFmtId="0" fontId="90" fillId="41" borderId="0" xfId="0" applyFont="1" applyFill="1" applyBorder="1" applyAlignment="1">
      <alignment horizontal="center" vertical="center"/>
    </xf>
    <xf numFmtId="0" fontId="0" fillId="38" borderId="0" xfId="0" applyFill="1" applyBorder="1" applyAlignment="1">
      <alignment horizontal="center" vertical="center"/>
    </xf>
    <xf numFmtId="0" fontId="0" fillId="36" borderId="49" xfId="0" applyFill="1" applyBorder="1" applyAlignment="1">
      <alignment vertical="center"/>
    </xf>
    <xf numFmtId="0" fontId="17" fillId="33" borderId="13" xfId="0" applyNumberFormat="1" applyFont="1" applyFill="1" applyBorder="1" applyAlignment="1" applyProtection="1">
      <alignment horizontal="center"/>
      <protection/>
    </xf>
    <xf numFmtId="2" fontId="7" fillId="33" borderId="13" xfId="0" applyNumberFormat="1" applyFont="1" applyFill="1" applyBorder="1" applyAlignment="1" applyProtection="1">
      <alignment/>
      <protection/>
    </xf>
    <xf numFmtId="0" fontId="7" fillId="33" borderId="13" xfId="0" applyNumberFormat="1" applyFont="1" applyFill="1" applyBorder="1" applyAlignment="1" applyProtection="1">
      <alignment horizontal="center"/>
      <protection/>
    </xf>
    <xf numFmtId="2" fontId="7" fillId="0" borderId="13" xfId="0" applyNumberFormat="1" applyFont="1" applyFill="1" applyBorder="1" applyAlignment="1" applyProtection="1">
      <alignment/>
      <protection/>
    </xf>
    <xf numFmtId="2" fontId="6" fillId="33" borderId="13" xfId="0" applyNumberFormat="1" applyFont="1" applyFill="1" applyBorder="1" applyAlignment="1" applyProtection="1">
      <alignment/>
      <protection/>
    </xf>
    <xf numFmtId="0" fontId="8" fillId="33" borderId="13" xfId="0" applyNumberFormat="1" applyFont="1" applyFill="1" applyBorder="1" applyAlignment="1" applyProtection="1">
      <alignment/>
      <protection/>
    </xf>
    <xf numFmtId="0" fontId="7" fillId="33" borderId="13" xfId="0" applyNumberFormat="1" applyFont="1" applyFill="1" applyBorder="1" applyAlignment="1" applyProtection="1">
      <alignment/>
      <protection/>
    </xf>
    <xf numFmtId="2" fontId="7" fillId="33" borderId="61" xfId="0" applyNumberFormat="1" applyFont="1" applyFill="1" applyBorder="1" applyAlignment="1" applyProtection="1">
      <alignment/>
      <protection/>
    </xf>
    <xf numFmtId="2" fontId="7" fillId="33" borderId="62" xfId="0" applyNumberFormat="1" applyFont="1" applyFill="1" applyBorder="1" applyAlignment="1" applyProtection="1">
      <alignment/>
      <protection/>
    </xf>
    <xf numFmtId="0" fontId="7" fillId="33" borderId="14" xfId="0" applyNumberFormat="1" applyFont="1" applyFill="1" applyBorder="1" applyAlignment="1" applyProtection="1">
      <alignment horizontal="center"/>
      <protection/>
    </xf>
    <xf numFmtId="0" fontId="0" fillId="0" borderId="0" xfId="0" applyFill="1" applyAlignment="1">
      <alignment horizontal="center"/>
    </xf>
    <xf numFmtId="0" fontId="0" fillId="40" borderId="0" xfId="0" applyFill="1" applyBorder="1" applyAlignment="1">
      <alignment/>
    </xf>
    <xf numFmtId="0" fontId="0" fillId="0" borderId="0" xfId="0" applyFill="1" applyBorder="1" applyAlignment="1">
      <alignment/>
    </xf>
    <xf numFmtId="0" fontId="0" fillId="0" borderId="0" xfId="0" applyBorder="1" applyAlignment="1">
      <alignment/>
    </xf>
    <xf numFmtId="0" fontId="65" fillId="33" borderId="63" xfId="0" applyFont="1" applyFill="1" applyBorder="1" applyAlignment="1" applyProtection="1">
      <alignment horizontal="center"/>
      <protection locked="0"/>
    </xf>
    <xf numFmtId="0" fontId="78" fillId="33" borderId="0" xfId="0" applyFont="1" applyFill="1" applyBorder="1" applyAlignment="1">
      <alignment/>
    </xf>
    <xf numFmtId="0" fontId="78" fillId="40" borderId="0" xfId="0" applyFont="1" applyFill="1" applyBorder="1" applyAlignment="1">
      <alignment/>
    </xf>
    <xf numFmtId="0" fontId="78" fillId="42" borderId="64" xfId="0" applyFont="1" applyFill="1" applyBorder="1" applyAlignment="1">
      <alignment wrapText="1"/>
    </xf>
    <xf numFmtId="0" fontId="78" fillId="42" borderId="65" xfId="0" applyFont="1" applyFill="1" applyBorder="1" applyAlignment="1">
      <alignment wrapText="1"/>
    </xf>
    <xf numFmtId="0" fontId="78" fillId="42" borderId="66" xfId="0" applyFont="1" applyFill="1" applyBorder="1" applyAlignment="1">
      <alignment wrapText="1"/>
    </xf>
    <xf numFmtId="0" fontId="78" fillId="42" borderId="64" xfId="0" applyFont="1" applyFill="1" applyBorder="1" applyAlignment="1">
      <alignment/>
    </xf>
    <xf numFmtId="0" fontId="78" fillId="42" borderId="65" xfId="0" applyFont="1" applyFill="1" applyBorder="1" applyAlignment="1">
      <alignment/>
    </xf>
    <xf numFmtId="0" fontId="78" fillId="42" borderId="65" xfId="0" applyFont="1" applyFill="1" applyBorder="1" applyAlignment="1">
      <alignment horizontal="center" wrapText="1"/>
    </xf>
    <xf numFmtId="0" fontId="51" fillId="33" borderId="0" xfId="0" applyFont="1" applyFill="1" applyBorder="1" applyAlignment="1">
      <alignment/>
    </xf>
    <xf numFmtId="0" fontId="51" fillId="33" borderId="0" xfId="0" applyFont="1" applyFill="1" applyBorder="1" applyAlignment="1">
      <alignment vertical="center"/>
    </xf>
    <xf numFmtId="0" fontId="0" fillId="33" borderId="0" xfId="0" applyFill="1" applyBorder="1" applyAlignment="1">
      <alignment vertical="center"/>
    </xf>
    <xf numFmtId="179" fontId="31" fillId="37" borderId="67" xfId="0" applyNumberFormat="1" applyFont="1" applyFill="1" applyBorder="1" applyAlignment="1" applyProtection="1">
      <alignment vertical="center"/>
      <protection/>
    </xf>
    <xf numFmtId="179" fontId="15" fillId="0" borderId="68" xfId="0" applyNumberFormat="1" applyFont="1" applyFill="1" applyBorder="1" applyAlignment="1" applyProtection="1">
      <alignment horizontal="center" vertical="center"/>
      <protection locked="0"/>
    </xf>
    <xf numFmtId="0" fontId="95" fillId="35" borderId="69" xfId="0" applyNumberFormat="1" applyFont="1" applyFill="1" applyBorder="1" applyAlignment="1" applyProtection="1">
      <alignment horizontal="center" vertical="center"/>
      <protection/>
    </xf>
    <xf numFmtId="179" fontId="96" fillId="37" borderId="70" xfId="0" applyNumberFormat="1" applyFont="1" applyFill="1" applyBorder="1" applyAlignment="1" applyProtection="1">
      <alignment vertical="center"/>
      <protection/>
    </xf>
    <xf numFmtId="179" fontId="97" fillId="37" borderId="71" xfId="0" applyNumberFormat="1" applyFont="1" applyFill="1" applyBorder="1" applyAlignment="1" applyProtection="1">
      <alignment vertical="center"/>
      <protection/>
    </xf>
    <xf numFmtId="14" fontId="4" fillId="35" borderId="72" xfId="0" applyNumberFormat="1" applyFont="1" applyFill="1" applyBorder="1" applyAlignment="1" applyProtection="1">
      <alignment horizontal="right" vertical="center"/>
      <protection/>
    </xf>
    <xf numFmtId="0" fontId="5" fillId="35" borderId="73" xfId="0" applyNumberFormat="1" applyFont="1" applyFill="1" applyBorder="1" applyAlignment="1" applyProtection="1">
      <alignment horizontal="center" vertical="center"/>
      <protection/>
    </xf>
    <xf numFmtId="179" fontId="29" fillId="35" borderId="74" xfId="0" applyNumberFormat="1" applyFont="1" applyFill="1" applyBorder="1" applyAlignment="1" applyProtection="1">
      <alignment vertical="center"/>
      <protection/>
    </xf>
    <xf numFmtId="179" fontId="29" fillId="35" borderId="75" xfId="0" applyNumberFormat="1" applyFont="1" applyFill="1" applyBorder="1" applyAlignment="1" applyProtection="1">
      <alignment vertical="center"/>
      <protection/>
    </xf>
    <xf numFmtId="179" fontId="29" fillId="37" borderId="76" xfId="0" applyNumberFormat="1" applyFont="1" applyFill="1" applyBorder="1" applyAlignment="1" applyProtection="1">
      <alignment vertical="center"/>
      <protection/>
    </xf>
    <xf numFmtId="179" fontId="15" fillId="35" borderId="76" xfId="0" applyNumberFormat="1" applyFont="1" applyFill="1" applyBorder="1" applyAlignment="1" applyProtection="1">
      <alignment horizontal="center" vertical="center"/>
      <protection/>
    </xf>
    <xf numFmtId="179" fontId="29" fillId="35" borderId="76" xfId="0" applyNumberFormat="1" applyFont="1" applyFill="1" applyBorder="1" applyAlignment="1" applyProtection="1">
      <alignment vertical="center"/>
      <protection/>
    </xf>
    <xf numFmtId="179" fontId="11" fillId="37" borderId="76" xfId="0" applyNumberFormat="1" applyFont="1" applyFill="1" applyBorder="1" applyAlignment="1" applyProtection="1">
      <alignment vertical="center"/>
      <protection/>
    </xf>
    <xf numFmtId="187" fontId="29" fillId="35" borderId="72" xfId="0" applyNumberFormat="1" applyFont="1" applyFill="1" applyBorder="1" applyAlignment="1" applyProtection="1">
      <alignment vertical="center"/>
      <protection/>
    </xf>
    <xf numFmtId="187" fontId="29" fillId="35" borderId="73" xfId="0" applyNumberFormat="1" applyFont="1" applyFill="1" applyBorder="1" applyAlignment="1" applyProtection="1">
      <alignment vertical="center"/>
      <protection/>
    </xf>
    <xf numFmtId="0" fontId="74" fillId="42" borderId="65" xfId="0" applyFont="1" applyFill="1" applyBorder="1" applyAlignment="1">
      <alignment/>
    </xf>
    <xf numFmtId="0" fontId="8" fillId="33" borderId="0" xfId="0" applyNumberFormat="1" applyFont="1" applyFill="1" applyBorder="1" applyAlignment="1" applyProtection="1">
      <alignment horizontal="center"/>
      <protection/>
    </xf>
    <xf numFmtId="0" fontId="8" fillId="33" borderId="0" xfId="0" applyNumberFormat="1" applyFont="1" applyFill="1" applyBorder="1" applyAlignment="1" applyProtection="1">
      <alignment horizontal="right"/>
      <protection/>
    </xf>
    <xf numFmtId="2" fontId="8" fillId="33" borderId="0" xfId="0" applyNumberFormat="1" applyFont="1" applyFill="1" applyBorder="1" applyAlignment="1" applyProtection="1">
      <alignment/>
      <protection/>
    </xf>
    <xf numFmtId="2" fontId="9" fillId="33" borderId="0" xfId="0" applyNumberFormat="1" applyFont="1" applyFill="1" applyBorder="1" applyAlignment="1" applyProtection="1">
      <alignment/>
      <protection/>
    </xf>
    <xf numFmtId="2" fontId="12" fillId="33" borderId="0" xfId="0" applyNumberFormat="1" applyFont="1" applyFill="1" applyBorder="1" applyAlignment="1" applyProtection="1">
      <alignment/>
      <protection/>
    </xf>
    <xf numFmtId="0" fontId="12" fillId="33" borderId="0" xfId="0" applyNumberFormat="1" applyFont="1" applyFill="1" applyBorder="1" applyAlignment="1" applyProtection="1">
      <alignment/>
      <protection/>
    </xf>
    <xf numFmtId="0" fontId="101" fillId="33" borderId="0" xfId="0" applyNumberFormat="1" applyFont="1" applyFill="1" applyBorder="1" applyAlignment="1" applyProtection="1">
      <alignment/>
      <protection/>
    </xf>
    <xf numFmtId="0" fontId="9" fillId="33" borderId="0" xfId="0" applyNumberFormat="1" applyFont="1" applyFill="1" applyBorder="1" applyAlignment="1" applyProtection="1">
      <alignment/>
      <protection/>
    </xf>
    <xf numFmtId="0" fontId="102" fillId="33" borderId="0" xfId="0" applyNumberFormat="1" applyFont="1" applyFill="1" applyBorder="1" applyAlignment="1" applyProtection="1">
      <alignment/>
      <protection/>
    </xf>
    <xf numFmtId="179" fontId="101" fillId="33" borderId="0" xfId="0" applyNumberFormat="1" applyFont="1" applyFill="1" applyBorder="1" applyAlignment="1" applyProtection="1">
      <alignment/>
      <protection/>
    </xf>
    <xf numFmtId="0" fontId="4" fillId="33" borderId="0" xfId="0" applyNumberFormat="1" applyFont="1" applyFill="1" applyBorder="1" applyAlignment="1" applyProtection="1">
      <alignment vertical="center"/>
      <protection/>
    </xf>
    <xf numFmtId="179" fontId="100" fillId="33" borderId="0" xfId="0" applyNumberFormat="1" applyFont="1" applyFill="1" applyBorder="1" applyAlignment="1" applyProtection="1">
      <alignment vertical="center"/>
      <protection/>
    </xf>
    <xf numFmtId="0" fontId="8" fillId="33" borderId="0" xfId="0" applyNumberFormat="1" applyFont="1" applyFill="1" applyBorder="1" applyAlignment="1" applyProtection="1">
      <alignment vertical="center"/>
      <protection/>
    </xf>
    <xf numFmtId="0" fontId="101" fillId="33" borderId="0" xfId="0" applyNumberFormat="1" applyFont="1" applyFill="1" applyBorder="1" applyAlignment="1" applyProtection="1">
      <alignment vertical="center"/>
      <protection/>
    </xf>
    <xf numFmtId="192" fontId="4" fillId="35" borderId="77" xfId="0" applyNumberFormat="1" applyFont="1" applyFill="1" applyBorder="1" applyAlignment="1" applyProtection="1">
      <alignment horizontal="center" vertical="center"/>
      <protection/>
    </xf>
    <xf numFmtId="192" fontId="29" fillId="0" borderId="78" xfId="0" applyNumberFormat="1" applyFont="1" applyFill="1" applyBorder="1" applyAlignment="1" applyProtection="1">
      <alignment horizontal="center"/>
      <protection/>
    </xf>
    <xf numFmtId="192" fontId="11" fillId="36" borderId="79" xfId="0" applyNumberFormat="1" applyFont="1" applyFill="1" applyBorder="1" applyAlignment="1" applyProtection="1">
      <alignment horizontal="center" vertical="center"/>
      <protection/>
    </xf>
    <xf numFmtId="0" fontId="0" fillId="36" borderId="80" xfId="0" applyFill="1" applyBorder="1" applyAlignment="1">
      <alignment horizontal="right" vertical="center"/>
    </xf>
    <xf numFmtId="0" fontId="104" fillId="33" borderId="0" xfId="0" applyNumberFormat="1" applyFont="1" applyFill="1" applyBorder="1" applyAlignment="1" applyProtection="1">
      <alignment/>
      <protection/>
    </xf>
    <xf numFmtId="192" fontId="101" fillId="33" borderId="0" xfId="0" applyNumberFormat="1" applyFont="1" applyFill="1" applyBorder="1" applyAlignment="1" applyProtection="1">
      <alignment/>
      <protection/>
    </xf>
    <xf numFmtId="0" fontId="43" fillId="36" borderId="81" xfId="0" applyFont="1" applyFill="1" applyBorder="1" applyAlignment="1">
      <alignment horizontal="center" vertical="center"/>
    </xf>
    <xf numFmtId="0" fontId="22" fillId="36" borderId="81" xfId="0" applyFont="1" applyFill="1" applyBorder="1" applyAlignment="1">
      <alignment horizontal="center" vertical="center"/>
    </xf>
    <xf numFmtId="0" fontId="0" fillId="36" borderId="25" xfId="0" applyFill="1" applyBorder="1" applyAlignment="1">
      <alignment/>
    </xf>
    <xf numFmtId="0" fontId="0" fillId="36" borderId="25" xfId="0" applyFill="1" applyBorder="1" applyAlignment="1">
      <alignment horizontal="center"/>
    </xf>
    <xf numFmtId="0" fontId="0" fillId="36" borderId="25" xfId="0" applyFill="1" applyBorder="1" applyAlignment="1">
      <alignment/>
    </xf>
    <xf numFmtId="187" fontId="49" fillId="36" borderId="82" xfId="0" applyNumberFormat="1" applyFont="1" applyFill="1" applyBorder="1" applyAlignment="1">
      <alignment horizontal="right" vertical="center"/>
    </xf>
    <xf numFmtId="0" fontId="47" fillId="36" borderId="83" xfId="0" applyFont="1" applyFill="1" applyBorder="1" applyAlignment="1">
      <alignment horizontal="center" vertical="center"/>
    </xf>
    <xf numFmtId="187" fontId="49" fillId="36" borderId="0" xfId="0" applyNumberFormat="1" applyFont="1" applyFill="1" applyBorder="1" applyAlignment="1">
      <alignment horizontal="right" vertical="center"/>
    </xf>
    <xf numFmtId="0" fontId="51" fillId="36" borderId="0" xfId="0" applyFont="1" applyFill="1" applyBorder="1" applyAlignment="1">
      <alignment/>
    </xf>
    <xf numFmtId="0" fontId="47" fillId="36" borderId="84" xfId="0" applyFont="1" applyFill="1" applyBorder="1" applyAlignment="1">
      <alignment horizontal="center" vertical="center"/>
    </xf>
    <xf numFmtId="0" fontId="47" fillId="36" borderId="85" xfId="0" applyFont="1" applyFill="1" applyBorder="1" applyAlignment="1">
      <alignment horizontal="center" vertical="center"/>
    </xf>
    <xf numFmtId="187" fontId="99" fillId="43" borderId="80" xfId="0" applyNumberFormat="1" applyFont="1" applyFill="1" applyBorder="1" applyAlignment="1">
      <alignment horizontal="center" vertical="center"/>
    </xf>
    <xf numFmtId="187" fontId="0" fillId="36" borderId="0" xfId="0" applyNumberFormat="1" applyFill="1" applyBorder="1" applyAlignment="1">
      <alignment/>
    </xf>
    <xf numFmtId="0" fontId="46" fillId="36" borderId="86" xfId="0" applyFont="1" applyFill="1" applyBorder="1" applyAlignment="1">
      <alignment horizontal="center" vertical="center" textRotation="90"/>
    </xf>
    <xf numFmtId="0" fontId="46" fillId="36" borderId="87" xfId="0" applyFont="1" applyFill="1" applyBorder="1" applyAlignment="1">
      <alignment horizontal="center" vertical="center" textRotation="90"/>
    </xf>
    <xf numFmtId="187" fontId="80" fillId="36" borderId="0" xfId="0" applyNumberFormat="1" applyFont="1" applyFill="1" applyBorder="1" applyAlignment="1">
      <alignment/>
    </xf>
    <xf numFmtId="0" fontId="1" fillId="36" borderId="88" xfId="0" applyFont="1" applyFill="1" applyBorder="1" applyAlignment="1">
      <alignment horizontal="right" vertical="center" wrapText="1"/>
    </xf>
    <xf numFmtId="0" fontId="47" fillId="36" borderId="0" xfId="0" applyFont="1" applyFill="1" applyBorder="1" applyAlignment="1" applyProtection="1">
      <alignment horizontal="center" vertical="center"/>
      <protection/>
    </xf>
    <xf numFmtId="0" fontId="0" fillId="36" borderId="0" xfId="0" applyFill="1" applyBorder="1" applyAlignment="1" applyProtection="1">
      <alignment/>
      <protection/>
    </xf>
    <xf numFmtId="0" fontId="0" fillId="36" borderId="0" xfId="0" applyFill="1" applyBorder="1" applyAlignment="1" applyProtection="1">
      <alignment horizontal="center"/>
      <protection/>
    </xf>
    <xf numFmtId="0" fontId="33" fillId="36" borderId="0" xfId="0" applyFont="1" applyFill="1" applyBorder="1" applyAlignment="1" applyProtection="1">
      <alignment/>
      <protection/>
    </xf>
    <xf numFmtId="0" fontId="1" fillId="36" borderId="0" xfId="0" applyFont="1" applyFill="1" applyAlignment="1" applyProtection="1">
      <alignment/>
      <protection/>
    </xf>
    <xf numFmtId="0" fontId="0" fillId="36" borderId="0" xfId="0" applyFill="1" applyAlignment="1" applyProtection="1">
      <alignment/>
      <protection/>
    </xf>
    <xf numFmtId="0" fontId="0" fillId="36" borderId="0" xfId="0" applyFill="1" applyBorder="1" applyAlignment="1" applyProtection="1">
      <alignment horizontal="center" vertical="top"/>
      <protection/>
    </xf>
    <xf numFmtId="0" fontId="82" fillId="44" borderId="89" xfId="0" applyFont="1" applyFill="1" applyBorder="1" applyAlignment="1">
      <alignment horizontal="center" vertical="top" wrapText="1"/>
    </xf>
    <xf numFmtId="0" fontId="33" fillId="44" borderId="89" xfId="0" applyFont="1" applyFill="1" applyBorder="1" applyAlignment="1">
      <alignment horizontal="center" vertical="top" wrapText="1"/>
    </xf>
    <xf numFmtId="0" fontId="33" fillId="44" borderId="0" xfId="0" applyFont="1" applyFill="1" applyBorder="1" applyAlignment="1">
      <alignment horizontal="center" vertical="top" wrapText="1"/>
    </xf>
    <xf numFmtId="0" fontId="33" fillId="44" borderId="52" xfId="0" applyFont="1" applyFill="1" applyBorder="1" applyAlignment="1">
      <alignment horizontal="center" vertical="top" wrapText="1"/>
    </xf>
    <xf numFmtId="0" fontId="0" fillId="36" borderId="0" xfId="0" applyFill="1" applyBorder="1" applyAlignment="1" applyProtection="1">
      <alignment horizontal="center" vertical="center" wrapText="1"/>
      <protection/>
    </xf>
    <xf numFmtId="0" fontId="99" fillId="36" borderId="0" xfId="0" applyFont="1" applyFill="1" applyBorder="1" applyAlignment="1">
      <alignment horizontal="center" vertical="center"/>
    </xf>
    <xf numFmtId="187" fontId="45" fillId="44" borderId="0" xfId="0" applyNumberFormat="1" applyFont="1" applyFill="1" applyBorder="1" applyAlignment="1">
      <alignment horizontal="center" vertical="center"/>
    </xf>
    <xf numFmtId="0" fontId="46" fillId="36" borderId="0" xfId="0" applyFont="1" applyFill="1" applyBorder="1" applyAlignment="1">
      <alignment horizontal="center" vertical="center" textRotation="90"/>
    </xf>
    <xf numFmtId="0" fontId="82" fillId="44" borderId="0" xfId="0" applyFont="1" applyFill="1" applyBorder="1" applyAlignment="1">
      <alignment horizontal="center" vertical="top" wrapText="1"/>
    </xf>
    <xf numFmtId="0" fontId="46" fillId="36" borderId="90" xfId="0" applyFont="1" applyFill="1" applyBorder="1" applyAlignment="1">
      <alignment horizontal="center" vertical="center" textRotation="90"/>
    </xf>
    <xf numFmtId="0" fontId="0" fillId="36" borderId="90" xfId="0" applyFill="1" applyBorder="1" applyAlignment="1" applyProtection="1">
      <alignment vertical="center"/>
      <protection/>
    </xf>
    <xf numFmtId="0" fontId="47" fillId="36" borderId="91" xfId="0" applyFont="1" applyFill="1" applyBorder="1" applyAlignment="1">
      <alignment horizontal="center" vertical="center"/>
    </xf>
    <xf numFmtId="0" fontId="108" fillId="36" borderId="52" xfId="0" applyFont="1" applyFill="1" applyBorder="1" applyAlignment="1">
      <alignment/>
    </xf>
    <xf numFmtId="0" fontId="109" fillId="41" borderId="54" xfId="0" applyFont="1" applyFill="1" applyBorder="1" applyAlignment="1">
      <alignment horizontal="right"/>
    </xf>
    <xf numFmtId="0" fontId="99" fillId="45" borderId="80" xfId="0" applyFont="1" applyFill="1" applyBorder="1" applyAlignment="1" applyProtection="1">
      <alignment horizontal="center" vertical="center"/>
      <protection/>
    </xf>
    <xf numFmtId="187" fontId="99" fillId="43" borderId="80" xfId="0" applyNumberFormat="1" applyFont="1" applyFill="1" applyBorder="1" applyAlignment="1" applyProtection="1">
      <alignment horizontal="center" vertical="center"/>
      <protection/>
    </xf>
    <xf numFmtId="192" fontId="8" fillId="33" borderId="0" xfId="0" applyNumberFormat="1" applyFont="1" applyFill="1" applyBorder="1" applyAlignment="1" applyProtection="1">
      <alignment/>
      <protection/>
    </xf>
    <xf numFmtId="0" fontId="83" fillId="36" borderId="92" xfId="0" applyFont="1" applyFill="1" applyBorder="1" applyAlignment="1" applyProtection="1">
      <alignment vertical="center"/>
      <protection/>
    </xf>
    <xf numFmtId="0" fontId="46" fillId="37" borderId="93" xfId="0" applyFont="1" applyFill="1" applyBorder="1" applyAlignment="1">
      <alignment horizontal="center" vertical="center" textRotation="90"/>
    </xf>
    <xf numFmtId="0" fontId="22" fillId="37" borderId="89" xfId="0" applyFont="1" applyFill="1" applyBorder="1" applyAlignment="1" applyProtection="1">
      <alignment horizontal="center" vertical="center"/>
      <protection/>
    </xf>
    <xf numFmtId="0" fontId="0" fillId="37" borderId="94" xfId="0" applyFill="1" applyBorder="1" applyAlignment="1" applyProtection="1">
      <alignment horizontal="center" vertical="center"/>
      <protection/>
    </xf>
    <xf numFmtId="0" fontId="0" fillId="37" borderId="95" xfId="0" applyFill="1" applyBorder="1" applyAlignment="1">
      <alignment horizontal="center" vertical="center"/>
    </xf>
    <xf numFmtId="0" fontId="46" fillId="37" borderId="86" xfId="0" applyFont="1" applyFill="1" applyBorder="1" applyAlignment="1">
      <alignment horizontal="center" vertical="center" textRotation="90"/>
    </xf>
    <xf numFmtId="0" fontId="0" fillId="37" borderId="0" xfId="0" applyFill="1" applyBorder="1" applyAlignment="1" applyProtection="1">
      <alignment horizontal="center" vertical="center"/>
      <protection/>
    </xf>
    <xf numFmtId="0" fontId="0" fillId="37" borderId="96" xfId="0" applyFill="1" applyBorder="1" applyAlignment="1">
      <alignment horizontal="center" vertical="center"/>
    </xf>
    <xf numFmtId="0" fontId="46" fillId="37" borderId="97" xfId="0" applyFont="1" applyFill="1" applyBorder="1" applyAlignment="1">
      <alignment horizontal="center" vertical="center" textRotation="90"/>
    </xf>
    <xf numFmtId="0" fontId="0" fillId="37" borderId="98" xfId="0" applyFill="1" applyBorder="1" applyAlignment="1" applyProtection="1">
      <alignment horizontal="center" vertical="center"/>
      <protection/>
    </xf>
    <xf numFmtId="0" fontId="1" fillId="37" borderId="98" xfId="0" applyFont="1" applyFill="1" applyBorder="1" applyAlignment="1" applyProtection="1">
      <alignment horizontal="center" vertical="center"/>
      <protection/>
    </xf>
    <xf numFmtId="187" fontId="50" fillId="37" borderId="99" xfId="0" applyNumberFormat="1" applyFont="1" applyFill="1" applyBorder="1" applyAlignment="1" applyProtection="1">
      <alignment horizontal="right" vertical="center"/>
      <protection/>
    </xf>
    <xf numFmtId="0" fontId="22" fillId="37" borderId="100" xfId="0" applyFont="1" applyFill="1" applyBorder="1" applyAlignment="1" applyProtection="1">
      <alignment horizontal="center" vertical="center"/>
      <protection/>
    </xf>
    <xf numFmtId="0" fontId="0" fillId="37" borderId="100" xfId="0" applyFill="1" applyBorder="1" applyAlignment="1" applyProtection="1">
      <alignment horizontal="center" vertical="center"/>
      <protection/>
    </xf>
    <xf numFmtId="0" fontId="0" fillId="37" borderId="101" xfId="0" applyFill="1" applyBorder="1" applyAlignment="1">
      <alignment horizontal="center" vertical="center"/>
    </xf>
    <xf numFmtId="0" fontId="0" fillId="37" borderId="102" xfId="0" applyFill="1" applyBorder="1" applyAlignment="1">
      <alignment horizontal="center" vertical="center"/>
    </xf>
    <xf numFmtId="0" fontId="0" fillId="37" borderId="103" xfId="0" applyFill="1" applyBorder="1" applyAlignment="1" applyProtection="1">
      <alignment horizontal="center" vertical="center"/>
      <protection/>
    </xf>
    <xf numFmtId="0" fontId="1" fillId="37" borderId="103" xfId="0" applyFont="1" applyFill="1" applyBorder="1" applyAlignment="1" applyProtection="1">
      <alignment horizontal="center" vertical="center"/>
      <protection/>
    </xf>
    <xf numFmtId="187" fontId="50" fillId="37" borderId="104" xfId="0" applyNumberFormat="1" applyFont="1" applyFill="1" applyBorder="1" applyAlignment="1" applyProtection="1">
      <alignment horizontal="right" vertical="center"/>
      <protection/>
    </xf>
    <xf numFmtId="0" fontId="78" fillId="37" borderId="105" xfId="0" applyFont="1" applyFill="1" applyBorder="1" applyAlignment="1" applyProtection="1">
      <alignment horizontal="center" vertical="center"/>
      <protection hidden="1"/>
    </xf>
    <xf numFmtId="187" fontId="81" fillId="44" borderId="30" xfId="0" applyNumberFormat="1" applyFont="1" applyFill="1" applyBorder="1" applyAlignment="1" applyProtection="1">
      <alignment horizontal="center" vertical="center" wrapText="1"/>
      <protection hidden="1"/>
    </xf>
    <xf numFmtId="0" fontId="23" fillId="36" borderId="80" xfId="0" applyFont="1" applyFill="1" applyBorder="1" applyAlignment="1" applyProtection="1">
      <alignment horizontal="right" vertical="center" wrapText="1"/>
      <protection hidden="1"/>
    </xf>
    <xf numFmtId="0" fontId="99" fillId="45" borderId="80" xfId="0" applyFont="1" applyFill="1" applyBorder="1" applyAlignment="1" applyProtection="1">
      <alignment horizontal="center" vertical="center"/>
      <protection hidden="1"/>
    </xf>
    <xf numFmtId="187" fontId="45" fillId="0" borderId="106" xfId="0" applyNumberFormat="1" applyFont="1" applyBorder="1" applyAlignment="1" applyProtection="1">
      <alignment horizontal="right" vertical="center"/>
      <protection locked="0"/>
    </xf>
    <xf numFmtId="187" fontId="45" fillId="0" borderId="107" xfId="0" applyNumberFormat="1" applyFont="1" applyBorder="1" applyAlignment="1" applyProtection="1">
      <alignment horizontal="right" vertical="center"/>
      <protection locked="0"/>
    </xf>
    <xf numFmtId="187" fontId="45" fillId="0" borderId="30" xfId="0" applyNumberFormat="1" applyFont="1" applyBorder="1" applyAlignment="1" applyProtection="1">
      <alignment horizontal="right" vertical="center"/>
      <protection locked="0"/>
    </xf>
    <xf numFmtId="187" fontId="45" fillId="0" borderId="108" xfId="0" applyNumberFormat="1" applyFont="1" applyBorder="1" applyAlignment="1" applyProtection="1">
      <alignment horizontal="right" vertical="center"/>
      <protection locked="0"/>
    </xf>
    <xf numFmtId="0" fontId="46" fillId="37" borderId="100" xfId="0" applyFont="1" applyFill="1" applyBorder="1" applyAlignment="1">
      <alignment horizontal="center" vertical="center" textRotation="90"/>
    </xf>
    <xf numFmtId="0" fontId="46" fillId="37" borderId="0" xfId="0" applyFont="1" applyFill="1" applyBorder="1" applyAlignment="1">
      <alignment horizontal="center" vertical="center" textRotation="90"/>
    </xf>
    <xf numFmtId="0" fontId="46" fillId="37" borderId="103" xfId="0" applyFont="1" applyFill="1" applyBorder="1" applyAlignment="1">
      <alignment horizontal="center" vertical="center" textRotation="90"/>
    </xf>
    <xf numFmtId="187" fontId="45" fillId="0" borderId="109" xfId="0" applyNumberFormat="1" applyFont="1" applyBorder="1" applyAlignment="1" applyProtection="1">
      <alignment horizontal="right" vertical="center"/>
      <protection locked="0"/>
    </xf>
    <xf numFmtId="187" fontId="45" fillId="0" borderId="110" xfId="0" applyNumberFormat="1" applyFont="1" applyBorder="1" applyAlignment="1" applyProtection="1">
      <alignment horizontal="right" vertical="center"/>
      <protection locked="0"/>
    </xf>
    <xf numFmtId="187" fontId="45" fillId="0" borderId="111" xfId="0" applyNumberFormat="1" applyFont="1" applyBorder="1" applyAlignment="1" applyProtection="1">
      <alignment horizontal="right" vertical="center"/>
      <protection locked="0"/>
    </xf>
    <xf numFmtId="187" fontId="45" fillId="36" borderId="112" xfId="0" applyNumberFormat="1" applyFont="1" applyFill="1" applyBorder="1" applyAlignment="1" applyProtection="1">
      <alignment horizontal="right" vertical="center"/>
      <protection/>
    </xf>
    <xf numFmtId="187" fontId="81" fillId="44" borderId="0" xfId="0" applyNumberFormat="1" applyFont="1" applyFill="1" applyBorder="1" applyAlignment="1" applyProtection="1">
      <alignment horizontal="center" vertical="center" wrapText="1"/>
      <protection hidden="1"/>
    </xf>
    <xf numFmtId="0" fontId="43" fillId="36" borderId="0" xfId="0" applyFont="1" applyFill="1" applyBorder="1" applyAlignment="1">
      <alignment horizontal="center" vertical="center"/>
    </xf>
    <xf numFmtId="0" fontId="23" fillId="36" borderId="29" xfId="0" applyFont="1" applyFill="1" applyBorder="1" applyAlignment="1" applyProtection="1">
      <alignment horizontal="right" vertical="center" wrapText="1"/>
      <protection hidden="1"/>
    </xf>
    <xf numFmtId="0" fontId="1" fillId="36" borderId="29" xfId="0" applyFont="1" applyFill="1" applyBorder="1" applyAlignment="1">
      <alignment horizontal="center" vertical="center"/>
    </xf>
    <xf numFmtId="187" fontId="45" fillId="36" borderId="29" xfId="0" applyNumberFormat="1" applyFont="1" applyFill="1" applyBorder="1" applyAlignment="1" applyProtection="1">
      <alignment horizontal="right" vertical="center"/>
      <protection locked="0"/>
    </xf>
    <xf numFmtId="0" fontId="47" fillId="36" borderId="81" xfId="0" applyFont="1" applyFill="1" applyBorder="1" applyAlignment="1">
      <alignment horizontal="center" vertical="center"/>
    </xf>
    <xf numFmtId="0" fontId="47" fillId="36" borderId="81" xfId="0" applyFont="1" applyFill="1" applyBorder="1" applyAlignment="1">
      <alignment horizontal="center" vertical="center" wrapText="1"/>
    </xf>
    <xf numFmtId="0" fontId="47" fillId="36" borderId="113" xfId="0" applyFont="1" applyFill="1" applyBorder="1" applyAlignment="1">
      <alignment horizontal="center" vertical="center"/>
    </xf>
    <xf numFmtId="0" fontId="48" fillId="36" borderId="0" xfId="0" applyFont="1" applyFill="1" applyBorder="1" applyAlignment="1">
      <alignment horizontal="center" vertical="center"/>
    </xf>
    <xf numFmtId="0" fontId="48" fillId="36" borderId="92" xfId="0" applyFont="1" applyFill="1" applyBorder="1" applyAlignment="1">
      <alignment horizontal="center" vertical="center"/>
    </xf>
    <xf numFmtId="187" fontId="45" fillId="36" borderId="114" xfId="0" applyNumberFormat="1" applyFont="1" applyFill="1" applyBorder="1" applyAlignment="1" applyProtection="1">
      <alignment horizontal="right" vertical="center"/>
      <protection locked="0"/>
    </xf>
    <xf numFmtId="0" fontId="48" fillId="34" borderId="115" xfId="0" applyFont="1" applyFill="1" applyBorder="1" applyAlignment="1">
      <alignment horizontal="center" vertical="center"/>
    </xf>
    <xf numFmtId="187" fontId="45" fillId="36" borderId="116" xfId="0" applyNumberFormat="1" applyFont="1" applyFill="1" applyBorder="1" applyAlignment="1" applyProtection="1">
      <alignment horizontal="right" vertical="center"/>
      <protection/>
    </xf>
    <xf numFmtId="187" fontId="45" fillId="36" borderId="117" xfId="0" applyNumberFormat="1" applyFont="1" applyFill="1" applyBorder="1" applyAlignment="1" applyProtection="1">
      <alignment horizontal="right" vertical="center"/>
      <protection/>
    </xf>
    <xf numFmtId="0" fontId="0" fillId="36" borderId="0" xfId="0" applyFill="1" applyBorder="1" applyAlignment="1" applyProtection="1">
      <alignment horizontal="left" vertical="top"/>
      <protection/>
    </xf>
    <xf numFmtId="0" fontId="83" fillId="42" borderId="65" xfId="0" applyFont="1" applyFill="1" applyBorder="1" applyAlignment="1">
      <alignment horizontal="center" wrapText="1"/>
    </xf>
    <xf numFmtId="0" fontId="108" fillId="42" borderId="66" xfId="0" applyFont="1" applyFill="1" applyBorder="1" applyAlignment="1">
      <alignment horizontal="left" wrapText="1"/>
    </xf>
    <xf numFmtId="0" fontId="0" fillId="36" borderId="0" xfId="0" applyFill="1" applyAlignment="1">
      <alignment/>
    </xf>
    <xf numFmtId="0" fontId="65" fillId="33" borderId="118" xfId="0" applyFont="1" applyFill="1" applyBorder="1" applyAlignment="1" applyProtection="1">
      <alignment horizontal="center"/>
      <protection locked="0"/>
    </xf>
    <xf numFmtId="0" fontId="110" fillId="39" borderId="0" xfId="0" applyFont="1" applyFill="1" applyBorder="1" applyAlignment="1" applyProtection="1">
      <alignment/>
      <protection/>
    </xf>
    <xf numFmtId="49" fontId="111" fillId="38" borderId="119" xfId="0" applyNumberFormat="1" applyFont="1" applyFill="1" applyBorder="1" applyAlignment="1" applyProtection="1">
      <alignment/>
      <protection/>
    </xf>
    <xf numFmtId="0" fontId="0" fillId="46" borderId="120" xfId="0" applyFill="1" applyBorder="1" applyAlignment="1">
      <alignment horizontal="center" vertical="center" textRotation="15"/>
    </xf>
    <xf numFmtId="0" fontId="0" fillId="0" borderId="121" xfId="0" applyFill="1" applyBorder="1" applyAlignment="1" applyProtection="1">
      <alignment/>
      <protection/>
    </xf>
    <xf numFmtId="0" fontId="0" fillId="0" borderId="121" xfId="0" applyBorder="1" applyAlignment="1" applyProtection="1">
      <alignment/>
      <protection/>
    </xf>
    <xf numFmtId="0" fontId="1" fillId="47" borderId="122" xfId="0" applyFont="1" applyFill="1" applyBorder="1" applyAlignment="1" applyProtection="1">
      <alignment horizontal="center" vertical="center"/>
      <protection/>
    </xf>
    <xf numFmtId="187" fontId="50" fillId="47" borderId="117" xfId="0" applyNumberFormat="1" applyFont="1" applyFill="1" applyBorder="1" applyAlignment="1" applyProtection="1">
      <alignment horizontal="right" vertical="center"/>
      <protection/>
    </xf>
    <xf numFmtId="0" fontId="0" fillId="47" borderId="123" xfId="0" applyFill="1" applyBorder="1" applyAlignment="1" applyProtection="1">
      <alignment horizontal="center" vertical="center"/>
      <protection/>
    </xf>
    <xf numFmtId="0" fontId="1" fillId="47" borderId="114" xfId="0" applyFont="1" applyFill="1" applyBorder="1" applyAlignment="1" applyProtection="1">
      <alignment horizontal="center" vertical="center"/>
      <protection/>
    </xf>
    <xf numFmtId="0" fontId="92" fillId="47" borderId="124" xfId="0" applyFont="1" applyFill="1" applyBorder="1" applyAlignment="1" applyProtection="1">
      <alignment horizontal="center" vertical="center"/>
      <protection/>
    </xf>
    <xf numFmtId="187" fontId="92" fillId="47" borderId="102" xfId="0" applyNumberFormat="1" applyFont="1" applyFill="1" applyBorder="1" applyAlignment="1" applyProtection="1">
      <alignment horizontal="right" vertical="center"/>
      <protection/>
    </xf>
    <xf numFmtId="0" fontId="44" fillId="47" borderId="125" xfId="0" applyFont="1" applyFill="1" applyBorder="1" applyAlignment="1" applyProtection="1">
      <alignment horizontal="center" vertical="center"/>
      <protection/>
    </xf>
    <xf numFmtId="0" fontId="92" fillId="47" borderId="112" xfId="0" applyFont="1" applyFill="1" applyBorder="1" applyAlignment="1" applyProtection="1">
      <alignment horizontal="center" vertical="center"/>
      <protection/>
    </xf>
    <xf numFmtId="0" fontId="92" fillId="47" borderId="122" xfId="0" applyFont="1" applyFill="1" applyBorder="1" applyAlignment="1" applyProtection="1">
      <alignment horizontal="center" vertical="center"/>
      <protection/>
    </xf>
    <xf numFmtId="187" fontId="92" fillId="47" borderId="117" xfId="0" applyNumberFormat="1" applyFont="1" applyFill="1" applyBorder="1" applyAlignment="1" applyProtection="1">
      <alignment horizontal="right" vertical="center"/>
      <protection/>
    </xf>
    <xf numFmtId="0" fontId="44" fillId="47" borderId="123" xfId="0" applyFont="1" applyFill="1" applyBorder="1" applyAlignment="1" applyProtection="1">
      <alignment horizontal="center" vertical="center"/>
      <protection/>
    </xf>
    <xf numFmtId="0" fontId="92" fillId="47" borderId="114" xfId="0" applyFont="1" applyFill="1" applyBorder="1" applyAlignment="1" applyProtection="1">
      <alignment horizontal="center" vertical="center"/>
      <protection/>
    </xf>
    <xf numFmtId="0" fontId="60" fillId="33" borderId="126" xfId="0" applyFont="1" applyFill="1" applyBorder="1" applyAlignment="1">
      <alignment horizontal="right"/>
    </xf>
    <xf numFmtId="0" fontId="0" fillId="33" borderId="0" xfId="0" applyFill="1" applyBorder="1" applyAlignment="1">
      <alignment horizontal="right"/>
    </xf>
    <xf numFmtId="0" fontId="61" fillId="33" borderId="0" xfId="0" applyFont="1" applyFill="1" applyBorder="1" applyAlignment="1">
      <alignment horizontal="right"/>
    </xf>
    <xf numFmtId="0" fontId="112" fillId="36" borderId="34" xfId="0" applyFont="1" applyFill="1" applyBorder="1" applyAlignment="1" applyProtection="1">
      <alignment horizontal="center"/>
      <protection/>
    </xf>
    <xf numFmtId="0" fontId="112" fillId="36" borderId="127" xfId="0" applyFont="1" applyFill="1" applyBorder="1" applyAlignment="1" applyProtection="1">
      <alignment horizontal="center"/>
      <protection/>
    </xf>
    <xf numFmtId="0" fontId="62" fillId="33" borderId="0" xfId="0" applyFont="1" applyFill="1" applyBorder="1" applyAlignment="1">
      <alignment horizontal="left" vertical="top"/>
    </xf>
    <xf numFmtId="0" fontId="0" fillId="48" borderId="128" xfId="0" applyFill="1" applyBorder="1" applyAlignment="1">
      <alignment/>
    </xf>
    <xf numFmtId="0" fontId="0" fillId="48" borderId="129" xfId="0" applyFill="1" applyBorder="1" applyAlignment="1">
      <alignment/>
    </xf>
    <xf numFmtId="0" fontId="0" fillId="48" borderId="130" xfId="0" applyFill="1" applyBorder="1" applyAlignment="1">
      <alignment/>
    </xf>
    <xf numFmtId="0" fontId="0" fillId="0" borderId="0" xfId="0" applyBorder="1" applyAlignment="1">
      <alignment horizontal="center"/>
    </xf>
    <xf numFmtId="0" fontId="24" fillId="33" borderId="0" xfId="0" applyFont="1" applyFill="1" applyBorder="1" applyAlignment="1">
      <alignment horizontal="right"/>
    </xf>
    <xf numFmtId="189" fontId="23" fillId="33" borderId="0" xfId="0" applyNumberFormat="1" applyFont="1" applyFill="1" applyBorder="1" applyAlignment="1">
      <alignment horizontal="right"/>
    </xf>
    <xf numFmtId="0" fontId="115" fillId="33" borderId="0" xfId="0" applyFont="1" applyFill="1" applyBorder="1" applyAlignment="1">
      <alignment horizontal="center"/>
    </xf>
    <xf numFmtId="0" fontId="4" fillId="0" borderId="131" xfId="0" applyFont="1" applyBorder="1" applyAlignment="1">
      <alignment horizontal="right"/>
    </xf>
    <xf numFmtId="189" fontId="39" fillId="33" borderId="132" xfId="0" applyNumberFormat="1" applyFont="1" applyFill="1" applyBorder="1" applyAlignment="1">
      <alignment horizontal="right" vertical="center"/>
    </xf>
    <xf numFmtId="189" fontId="39" fillId="33" borderId="0" xfId="0" applyNumberFormat="1" applyFont="1" applyFill="1" applyBorder="1" applyAlignment="1" applyProtection="1">
      <alignment/>
      <protection locked="0"/>
    </xf>
    <xf numFmtId="189" fontId="22" fillId="33" borderId="0" xfId="0" applyNumberFormat="1" applyFont="1" applyFill="1" applyBorder="1" applyAlignment="1" applyProtection="1">
      <alignment horizontal="center"/>
      <protection locked="0"/>
    </xf>
    <xf numFmtId="189" fontId="39" fillId="33" borderId="0" xfId="0" applyNumberFormat="1" applyFont="1" applyFill="1" applyBorder="1" applyAlignment="1">
      <alignment horizontal="right" vertical="center"/>
    </xf>
    <xf numFmtId="0" fontId="24" fillId="33" borderId="11" xfId="0" applyFont="1" applyFill="1" applyBorder="1" applyAlignment="1">
      <alignment horizontal="center"/>
    </xf>
    <xf numFmtId="0" fontId="33" fillId="36" borderId="0" xfId="0" applyFont="1" applyFill="1" applyAlignment="1">
      <alignment wrapText="1"/>
    </xf>
    <xf numFmtId="0" fontId="33" fillId="33" borderId="0" xfId="0" applyFont="1" applyFill="1" applyAlignment="1">
      <alignment wrapText="1"/>
    </xf>
    <xf numFmtId="0" fontId="116" fillId="33" borderId="12" xfId="0" applyFont="1" applyFill="1" applyBorder="1" applyAlignment="1">
      <alignment horizontal="center" vertical="center"/>
    </xf>
    <xf numFmtId="0" fontId="22" fillId="33" borderId="12" xfId="0" applyFont="1" applyFill="1" applyBorder="1" applyAlignment="1">
      <alignment horizontal="center" vertical="center"/>
    </xf>
    <xf numFmtId="0" fontId="47" fillId="33" borderId="133" xfId="0" applyFont="1" applyFill="1" applyBorder="1" applyAlignment="1">
      <alignment/>
    </xf>
    <xf numFmtId="0" fontId="39" fillId="33" borderId="0" xfId="0" applyFont="1" applyFill="1" applyBorder="1" applyAlignment="1">
      <alignment horizontal="center" vertical="center"/>
    </xf>
    <xf numFmtId="0" fontId="24" fillId="33" borderId="0" xfId="0" applyFont="1" applyFill="1" applyBorder="1" applyAlignment="1">
      <alignment horizontal="center" vertical="center"/>
    </xf>
    <xf numFmtId="189" fontId="39" fillId="33" borderId="11" xfId="0" applyNumberFormat="1" applyFont="1" applyFill="1" applyBorder="1" applyAlignment="1">
      <alignment/>
    </xf>
    <xf numFmtId="0" fontId="47" fillId="33" borderId="11" xfId="0" applyFont="1" applyFill="1" applyBorder="1" applyAlignment="1" quotePrefix="1">
      <alignment/>
    </xf>
    <xf numFmtId="189" fontId="39" fillId="33" borderId="133" xfId="0" applyNumberFormat="1" applyFont="1" applyFill="1" applyBorder="1" applyAlignment="1">
      <alignment/>
    </xf>
    <xf numFmtId="189" fontId="39" fillId="33" borderId="131" xfId="0" applyNumberFormat="1" applyFont="1" applyFill="1" applyBorder="1" applyAlignment="1">
      <alignment/>
    </xf>
    <xf numFmtId="0" fontId="24" fillId="33" borderId="11" xfId="0" applyFont="1" applyFill="1" applyBorder="1" applyAlignment="1">
      <alignment horizontal="center" vertical="center"/>
    </xf>
    <xf numFmtId="0" fontId="47" fillId="33" borderId="11" xfId="0" applyFont="1" applyFill="1" applyBorder="1" applyAlignment="1" quotePrefix="1">
      <alignment vertical="center"/>
    </xf>
    <xf numFmtId="0" fontId="47" fillId="33" borderId="134" xfId="0" applyFont="1" applyFill="1" applyBorder="1" applyAlignment="1" applyProtection="1">
      <alignment horizontal="center" vertical="center" wrapText="1"/>
      <protection locked="0"/>
    </xf>
    <xf numFmtId="187" fontId="78" fillId="33" borderId="135" xfId="0" applyNumberFormat="1" applyFont="1" applyFill="1" applyBorder="1" applyAlignment="1">
      <alignment/>
    </xf>
    <xf numFmtId="187" fontId="78" fillId="33" borderId="131" xfId="0" applyNumberFormat="1" applyFont="1" applyFill="1" applyBorder="1" applyAlignment="1">
      <alignment/>
    </xf>
    <xf numFmtId="187" fontId="78" fillId="33" borderId="131" xfId="0" applyNumberFormat="1" applyFont="1" applyFill="1" applyBorder="1" applyAlignment="1">
      <alignment wrapText="1"/>
    </xf>
    <xf numFmtId="187" fontId="78" fillId="33" borderId="136" xfId="0" applyNumberFormat="1" applyFont="1" applyFill="1" applyBorder="1" applyAlignment="1">
      <alignment/>
    </xf>
    <xf numFmtId="0" fontId="0" fillId="36" borderId="0" xfId="0" applyFill="1" applyBorder="1" applyAlignment="1">
      <alignment horizontal="left" vertical="center" wrapText="1" indent="1"/>
    </xf>
    <xf numFmtId="189" fontId="0" fillId="36" borderId="0" xfId="0" applyNumberFormat="1" applyFill="1" applyBorder="1" applyAlignment="1">
      <alignment horizontal="right" vertical="center"/>
    </xf>
    <xf numFmtId="189" fontId="1" fillId="36" borderId="0" xfId="0" applyNumberFormat="1" applyFont="1" applyFill="1" applyBorder="1" applyAlignment="1">
      <alignment vertical="center"/>
    </xf>
    <xf numFmtId="0" fontId="1" fillId="36" borderId="0" xfId="0" applyFont="1" applyFill="1" applyBorder="1" applyAlignment="1">
      <alignment horizontal="center"/>
    </xf>
    <xf numFmtId="0" fontId="119" fillId="36" borderId="0" xfId="0" applyFont="1" applyFill="1" applyAlignment="1">
      <alignment/>
    </xf>
    <xf numFmtId="0" fontId="0" fillId="38" borderId="54" xfId="0" applyFill="1" applyBorder="1" applyAlignment="1">
      <alignment horizontal="center"/>
    </xf>
    <xf numFmtId="189" fontId="37" fillId="38" borderId="54" xfId="0" applyNumberFormat="1" applyFont="1" applyFill="1" applyBorder="1" applyAlignment="1" applyProtection="1">
      <alignment/>
      <protection locked="0"/>
    </xf>
    <xf numFmtId="189" fontId="37" fillId="38" borderId="0" xfId="0" applyNumberFormat="1" applyFont="1" applyFill="1" applyBorder="1" applyAlignment="1" applyProtection="1">
      <alignment/>
      <protection locked="0"/>
    </xf>
    <xf numFmtId="0" fontId="47" fillId="33" borderId="11" xfId="0" applyFont="1" applyFill="1" applyBorder="1" applyAlignment="1">
      <alignment vertical="center"/>
    </xf>
    <xf numFmtId="0" fontId="47" fillId="33" borderId="0" xfId="0" applyFont="1" applyFill="1" applyBorder="1" applyAlignment="1">
      <alignment vertical="center"/>
    </xf>
    <xf numFmtId="0" fontId="0" fillId="33" borderId="0" xfId="0" applyFill="1" applyBorder="1" applyAlignment="1">
      <alignment horizontal="right" vertical="top"/>
    </xf>
    <xf numFmtId="49" fontId="0" fillId="33" borderId="13" xfId="0" applyNumberFormat="1" applyFill="1" applyBorder="1" applyAlignment="1">
      <alignment horizontal="center"/>
    </xf>
    <xf numFmtId="0" fontId="0" fillId="33" borderId="14" xfId="0" applyFill="1" applyBorder="1" applyAlignment="1">
      <alignment/>
    </xf>
    <xf numFmtId="0" fontId="0" fillId="33" borderId="137" xfId="0" applyFill="1" applyBorder="1" applyAlignment="1">
      <alignment/>
    </xf>
    <xf numFmtId="0" fontId="33" fillId="33" borderId="14" xfId="0" applyFont="1" applyFill="1" applyBorder="1" applyAlignment="1">
      <alignment wrapText="1"/>
    </xf>
    <xf numFmtId="0" fontId="0" fillId="33" borderId="138" xfId="0" applyFill="1" applyBorder="1" applyAlignment="1">
      <alignment/>
    </xf>
    <xf numFmtId="0" fontId="5" fillId="33" borderId="11" xfId="0" applyFont="1" applyFill="1" applyBorder="1" applyAlignment="1">
      <alignment horizontal="right"/>
    </xf>
    <xf numFmtId="189" fontId="39" fillId="33" borderId="11" xfId="0" applyNumberFormat="1" applyFont="1" applyFill="1" applyBorder="1" applyAlignment="1">
      <alignment horizontal="right" vertical="center"/>
    </xf>
    <xf numFmtId="0" fontId="0" fillId="33" borderId="11" xfId="0" applyFill="1" applyBorder="1" applyAlignment="1">
      <alignment horizontal="right" vertical="top"/>
    </xf>
    <xf numFmtId="0" fontId="0" fillId="33" borderId="11" xfId="0" applyFill="1" applyBorder="1" applyAlignment="1">
      <alignment horizontal="right"/>
    </xf>
    <xf numFmtId="0" fontId="22" fillId="33" borderId="126" xfId="0" applyFont="1" applyFill="1" applyBorder="1" applyAlignment="1">
      <alignment/>
    </xf>
    <xf numFmtId="0" fontId="57" fillId="33" borderId="126" xfId="0" applyFont="1" applyFill="1" applyBorder="1" applyAlignment="1">
      <alignment/>
    </xf>
    <xf numFmtId="0" fontId="22" fillId="33" borderId="126" xfId="0" applyFont="1" applyFill="1" applyBorder="1" applyAlignment="1">
      <alignment horizontal="center"/>
    </xf>
    <xf numFmtId="0" fontId="113" fillId="33" borderId="11" xfId="0" applyFont="1" applyFill="1" applyBorder="1" applyAlignment="1">
      <alignment horizontal="right" vertical="center"/>
    </xf>
    <xf numFmtId="0" fontId="0" fillId="0" borderId="11" xfId="0" applyBorder="1" applyAlignment="1">
      <alignment horizontal="right" vertical="center"/>
    </xf>
    <xf numFmtId="189" fontId="23" fillId="33" borderId="11" xfId="0" applyNumberFormat="1" applyFont="1" applyFill="1" applyBorder="1" applyAlignment="1">
      <alignment horizontal="right" vertical="center"/>
    </xf>
    <xf numFmtId="189" fontId="39" fillId="33" borderId="11" xfId="0" applyNumberFormat="1" applyFont="1" applyFill="1" applyBorder="1" applyAlignment="1">
      <alignment horizontal="right"/>
    </xf>
    <xf numFmtId="0" fontId="115" fillId="33" borderId="11" xfId="0" applyFont="1" applyFill="1" applyBorder="1" applyAlignment="1">
      <alignment horizontal="center"/>
    </xf>
    <xf numFmtId="0" fontId="113" fillId="33" borderId="11" xfId="0" applyFont="1" applyFill="1" applyBorder="1" applyAlignment="1">
      <alignment horizontal="right"/>
    </xf>
    <xf numFmtId="189" fontId="39" fillId="33" borderId="11" xfId="0" applyNumberFormat="1" applyFont="1" applyFill="1" applyBorder="1" applyAlignment="1">
      <alignment vertical="center"/>
    </xf>
    <xf numFmtId="0" fontId="0" fillId="0" borderId="11" xfId="0" applyBorder="1" applyAlignment="1">
      <alignment vertical="center"/>
    </xf>
    <xf numFmtId="0" fontId="92" fillId="49" borderId="139" xfId="0" applyFont="1" applyFill="1" applyBorder="1" applyAlignment="1">
      <alignment horizontal="center" vertical="center" wrapText="1"/>
    </xf>
    <xf numFmtId="0" fontId="0" fillId="36" borderId="0" xfId="0" applyFill="1" applyBorder="1" applyAlignment="1">
      <alignment wrapText="1"/>
    </xf>
    <xf numFmtId="0" fontId="122" fillId="50" borderId="140" xfId="0" applyFont="1" applyFill="1" applyBorder="1" applyAlignment="1">
      <alignment horizontal="center" vertical="center" wrapText="1"/>
    </xf>
    <xf numFmtId="0" fontId="123" fillId="48" borderId="0" xfId="0" applyFont="1" applyFill="1" applyBorder="1" applyAlignment="1">
      <alignment horizontal="center" vertical="center" wrapText="1"/>
    </xf>
    <xf numFmtId="0" fontId="119" fillId="36" borderId="0" xfId="0" applyNumberFormat="1" applyFont="1" applyFill="1" applyAlignment="1">
      <alignment/>
    </xf>
    <xf numFmtId="193" fontId="59" fillId="33" borderId="134" xfId="0" applyNumberFormat="1" applyFont="1" applyFill="1" applyBorder="1" applyAlignment="1" applyProtection="1">
      <alignment horizontal="center" vertical="center" wrapText="1"/>
      <protection locked="0"/>
    </xf>
    <xf numFmtId="0" fontId="44" fillId="33" borderId="0" xfId="0" applyFont="1" applyFill="1" applyAlignment="1">
      <alignment/>
    </xf>
    <xf numFmtId="0" fontId="113" fillId="0" borderId="11" xfId="0" applyFont="1" applyFill="1" applyBorder="1" applyAlignment="1">
      <alignment horizontal="center" vertical="center"/>
    </xf>
    <xf numFmtId="0" fontId="114" fillId="0" borderId="11" xfId="0" applyFont="1" applyFill="1" applyBorder="1" applyAlignment="1">
      <alignment horizontal="center" vertical="center"/>
    </xf>
    <xf numFmtId="0" fontId="0" fillId="33" borderId="141" xfId="0" applyFill="1" applyBorder="1" applyAlignment="1">
      <alignment/>
    </xf>
    <xf numFmtId="0" fontId="0" fillId="33" borderId="142" xfId="0" applyFill="1" applyBorder="1" applyAlignment="1">
      <alignment/>
    </xf>
    <xf numFmtId="0" fontId="0" fillId="33" borderId="143" xfId="0" applyFill="1" applyBorder="1" applyAlignment="1">
      <alignment/>
    </xf>
    <xf numFmtId="0" fontId="0" fillId="37" borderId="144" xfId="0" applyFill="1" applyBorder="1" applyAlignment="1">
      <alignment/>
    </xf>
    <xf numFmtId="0" fontId="66" fillId="0" borderId="145" xfId="0" applyFont="1" applyFill="1" applyBorder="1" applyAlignment="1" applyProtection="1">
      <alignment horizontal="center"/>
      <protection locked="0"/>
    </xf>
    <xf numFmtId="182" fontId="66" fillId="0" borderId="35" xfId="0" applyNumberFormat="1" applyFont="1" applyFill="1" applyBorder="1" applyAlignment="1" applyProtection="1">
      <alignment horizontal="center"/>
      <protection locked="0"/>
    </xf>
    <xf numFmtId="0" fontId="63" fillId="34" borderId="146" xfId="0" applyFont="1" applyFill="1" applyBorder="1" applyAlignment="1" applyProtection="1">
      <alignment horizontal="center"/>
      <protection/>
    </xf>
    <xf numFmtId="0" fontId="127" fillId="34" borderId="127" xfId="0" applyFont="1" applyFill="1" applyBorder="1" applyAlignment="1" applyProtection="1">
      <alignment horizontal="center"/>
      <protection/>
    </xf>
    <xf numFmtId="0" fontId="0" fillId="0" borderId="134" xfId="0" applyBorder="1" applyAlignment="1">
      <alignment horizontal="center" vertical="center" wrapText="1"/>
    </xf>
    <xf numFmtId="0" fontId="55" fillId="36" borderId="0" xfId="0" applyFont="1" applyFill="1" applyAlignment="1">
      <alignment/>
    </xf>
    <xf numFmtId="0" fontId="0" fillId="33" borderId="131" xfId="0" applyFill="1" applyBorder="1" applyAlignment="1">
      <alignment horizontal="center" vertical="center"/>
    </xf>
    <xf numFmtId="0" fontId="0" fillId="33" borderId="147" xfId="0" applyFill="1" applyBorder="1" applyAlignment="1">
      <alignment horizontal="center" vertical="center"/>
    </xf>
    <xf numFmtId="0" fontId="0" fillId="33" borderId="148" xfId="0" applyFill="1" applyBorder="1" applyAlignment="1">
      <alignment horizontal="center" vertical="center"/>
    </xf>
    <xf numFmtId="0" fontId="0" fillId="33" borderId="149" xfId="0" applyFill="1" applyBorder="1" applyAlignment="1">
      <alignment/>
    </xf>
    <xf numFmtId="0" fontId="0" fillId="33" borderId="131" xfId="0" applyFill="1" applyBorder="1" applyAlignment="1">
      <alignment/>
    </xf>
    <xf numFmtId="0" fontId="0" fillId="33" borderId="150" xfId="0" applyFill="1" applyBorder="1" applyAlignment="1">
      <alignment/>
    </xf>
    <xf numFmtId="0" fontId="0" fillId="33" borderId="0" xfId="0" applyFill="1" applyBorder="1" applyAlignment="1">
      <alignment horizontal="center" vertical="center"/>
    </xf>
    <xf numFmtId="0" fontId="0" fillId="33" borderId="151" xfId="0" applyFill="1" applyBorder="1" applyAlignment="1">
      <alignment/>
    </xf>
    <xf numFmtId="187" fontId="0" fillId="0" borderId="0" xfId="0" applyNumberFormat="1" applyBorder="1" applyAlignment="1">
      <alignment/>
    </xf>
    <xf numFmtId="193" fontId="0" fillId="0" borderId="0" xfId="0" applyNumberFormat="1" applyBorder="1" applyAlignment="1">
      <alignment/>
    </xf>
    <xf numFmtId="0" fontId="0" fillId="0" borderId="0" xfId="0" applyBorder="1" applyAlignment="1">
      <alignment/>
    </xf>
    <xf numFmtId="0" fontId="130" fillId="36" borderId="0" xfId="0" applyFont="1" applyFill="1" applyBorder="1" applyAlignment="1">
      <alignment horizontal="center" vertical="center"/>
    </xf>
    <xf numFmtId="0" fontId="0" fillId="36" borderId="0" xfId="0" applyFill="1" applyAlignment="1">
      <alignment horizontal="center" vertical="center" wrapText="1"/>
    </xf>
    <xf numFmtId="0" fontId="0" fillId="36" borderId="0" xfId="0" applyFill="1" applyAlignment="1">
      <alignment vertical="center"/>
    </xf>
    <xf numFmtId="0" fontId="112" fillId="33" borderId="11" xfId="0" applyFont="1" applyFill="1" applyBorder="1" applyAlignment="1">
      <alignment horizontal="center" vertical="center"/>
    </xf>
    <xf numFmtId="0" fontId="44" fillId="0" borderId="0" xfId="0" applyFont="1" applyAlignment="1">
      <alignment/>
    </xf>
    <xf numFmtId="187" fontId="132" fillId="0" borderId="0" xfId="0" applyNumberFormat="1" applyFont="1" applyBorder="1" applyAlignment="1">
      <alignment horizontal="center" vertical="center"/>
    </xf>
    <xf numFmtId="0" fontId="133" fillId="34" borderId="134" xfId="0" applyFont="1" applyFill="1" applyBorder="1" applyAlignment="1">
      <alignment horizontal="center" vertical="center" wrapText="1"/>
    </xf>
    <xf numFmtId="187" fontId="134" fillId="49" borderId="134" xfId="0" applyNumberFormat="1" applyFont="1" applyFill="1" applyBorder="1" applyAlignment="1">
      <alignment horizontal="right" vertical="center"/>
    </xf>
    <xf numFmtId="187" fontId="39" fillId="33" borderId="134" xfId="0" applyNumberFormat="1" applyFont="1" applyFill="1" applyBorder="1" applyAlignment="1" applyProtection="1">
      <alignment horizontal="right" vertical="center"/>
      <protection locked="0"/>
    </xf>
    <xf numFmtId="187" fontId="39" fillId="33" borderId="132" xfId="0" applyNumberFormat="1" applyFont="1" applyFill="1" applyBorder="1" applyAlignment="1" applyProtection="1">
      <alignment horizontal="right" vertical="center"/>
      <protection locked="0"/>
    </xf>
    <xf numFmtId="0" fontId="22" fillId="0" borderId="134" xfId="0" applyFont="1" applyBorder="1" applyAlignment="1" applyProtection="1">
      <alignment horizontal="center" vertical="center" wrapText="1"/>
      <protection locked="0"/>
    </xf>
    <xf numFmtId="0" fontId="22" fillId="0" borderId="132" xfId="0" applyFont="1" applyBorder="1" applyAlignment="1" applyProtection="1">
      <alignment horizontal="center" vertical="center" wrapText="1"/>
      <protection locked="0"/>
    </xf>
    <xf numFmtId="0" fontId="39" fillId="36" borderId="0" xfId="0" applyFont="1" applyFill="1" applyAlignment="1">
      <alignment horizontal="center" vertical="center" wrapText="1"/>
    </xf>
    <xf numFmtId="0" fontId="0" fillId="47" borderId="0" xfId="0" applyFill="1" applyAlignment="1">
      <alignment/>
    </xf>
    <xf numFmtId="0" fontId="122" fillId="48" borderId="0" xfId="0" applyFont="1" applyFill="1" applyAlignment="1">
      <alignment horizontal="center" vertical="center" wrapText="1"/>
    </xf>
    <xf numFmtId="0" fontId="0" fillId="0" borderId="152" xfId="0" applyBorder="1" applyAlignment="1">
      <alignment/>
    </xf>
    <xf numFmtId="0" fontId="22" fillId="0" borderId="152" xfId="0" applyFont="1" applyBorder="1" applyAlignment="1">
      <alignment horizontal="left" vertical="center" wrapText="1" indent="1"/>
    </xf>
    <xf numFmtId="0" fontId="0" fillId="33" borderId="153" xfId="0" applyFill="1" applyBorder="1" applyAlignment="1">
      <alignment vertical="center"/>
    </xf>
    <xf numFmtId="0" fontId="131" fillId="33" borderId="126" xfId="0" applyFont="1" applyFill="1" applyBorder="1" applyAlignment="1">
      <alignment horizontal="right" vertical="center"/>
    </xf>
    <xf numFmtId="0" fontId="0" fillId="33" borderId="141" xfId="0" applyFill="1" applyBorder="1" applyAlignment="1">
      <alignment vertical="center"/>
    </xf>
    <xf numFmtId="0" fontId="0" fillId="33" borderId="154" xfId="0" applyFill="1" applyBorder="1" applyAlignment="1">
      <alignment/>
    </xf>
    <xf numFmtId="0" fontId="0" fillId="33" borderId="154" xfId="0" applyFill="1" applyBorder="1" applyAlignment="1">
      <alignment horizontal="center" vertical="center" wrapText="1"/>
    </xf>
    <xf numFmtId="0" fontId="0" fillId="33" borderId="142" xfId="0" applyFill="1" applyBorder="1" applyAlignment="1">
      <alignment horizontal="center" vertical="center" wrapText="1"/>
    </xf>
    <xf numFmtId="0" fontId="0" fillId="33" borderId="154" xfId="0" applyFill="1" applyBorder="1" applyAlignment="1">
      <alignment horizontal="center" vertical="center"/>
    </xf>
    <xf numFmtId="0" fontId="0" fillId="33" borderId="142" xfId="0" applyFill="1" applyBorder="1" applyAlignment="1">
      <alignment horizontal="center" vertical="center"/>
    </xf>
    <xf numFmtId="0" fontId="0" fillId="33" borderId="151" xfId="0" applyFill="1" applyBorder="1" applyAlignment="1">
      <alignment horizontal="center" vertical="center"/>
    </xf>
    <xf numFmtId="0" fontId="0" fillId="33" borderId="143" xfId="0" applyFill="1" applyBorder="1" applyAlignment="1">
      <alignment horizontal="center" vertical="center"/>
    </xf>
    <xf numFmtId="0" fontId="26" fillId="41" borderId="0" xfId="44" applyFill="1" applyBorder="1" applyAlignment="1" applyProtection="1">
      <alignment horizontal="right"/>
      <protection/>
    </xf>
    <xf numFmtId="0" fontId="26" fillId="0" borderId="121" xfId="44" applyFill="1" applyBorder="1" applyAlignment="1" applyProtection="1">
      <alignment/>
      <protection/>
    </xf>
    <xf numFmtId="0" fontId="0" fillId="0" borderId="155" xfId="0" applyBorder="1" applyAlignment="1" applyProtection="1">
      <alignment horizontal="left" vertical="top" wrapText="1"/>
      <protection/>
    </xf>
    <xf numFmtId="0" fontId="0" fillId="0" borderId="156" xfId="0" applyBorder="1" applyAlignment="1">
      <alignment horizontal="left" vertical="top"/>
    </xf>
    <xf numFmtId="0" fontId="0" fillId="33" borderId="157" xfId="0" applyFill="1" applyBorder="1" applyAlignment="1">
      <alignment horizontal="left" vertical="top"/>
    </xf>
    <xf numFmtId="0" fontId="44" fillId="0" borderId="0" xfId="0" applyNumberFormat="1" applyFont="1" applyAlignment="1">
      <alignment/>
    </xf>
    <xf numFmtId="0" fontId="4" fillId="33" borderId="11" xfId="0" applyFont="1" applyFill="1" applyBorder="1" applyAlignment="1">
      <alignment horizontal="right"/>
    </xf>
    <xf numFmtId="0" fontId="22" fillId="37" borderId="150" xfId="0" applyFont="1" applyFill="1" applyBorder="1" applyAlignment="1">
      <alignment/>
    </xf>
    <xf numFmtId="0" fontId="0" fillId="37" borderId="150" xfId="0" applyFill="1" applyBorder="1" applyAlignment="1">
      <alignment horizontal="center" vertical="center"/>
    </xf>
    <xf numFmtId="0" fontId="23" fillId="37" borderId="150" xfId="0" applyFont="1" applyFill="1" applyBorder="1" applyAlignment="1">
      <alignment horizontal="left"/>
    </xf>
    <xf numFmtId="0" fontId="54" fillId="37" borderId="150" xfId="0" applyFont="1" applyFill="1" applyBorder="1" applyAlignment="1">
      <alignment/>
    </xf>
    <xf numFmtId="0" fontId="78" fillId="33" borderId="0" xfId="0" applyFont="1" applyFill="1" applyAlignment="1">
      <alignment/>
    </xf>
    <xf numFmtId="0" fontId="136" fillId="0" borderId="11" xfId="0" applyFont="1" applyFill="1" applyBorder="1" applyAlignment="1">
      <alignment horizontal="center" vertical="center"/>
    </xf>
    <xf numFmtId="0" fontId="136" fillId="33" borderId="154" xfId="0" applyFont="1" applyFill="1" applyBorder="1" applyAlignment="1">
      <alignment/>
    </xf>
    <xf numFmtId="0" fontId="136" fillId="33" borderId="151" xfId="0" applyFont="1" applyFill="1" applyBorder="1" applyAlignment="1">
      <alignment horizontal="center"/>
    </xf>
    <xf numFmtId="0" fontId="136" fillId="33" borderId="154" xfId="0" applyFont="1" applyFill="1" applyBorder="1" applyAlignment="1">
      <alignment horizontal="center"/>
    </xf>
    <xf numFmtId="0" fontId="137" fillId="33" borderId="154" xfId="0" applyFont="1" applyFill="1" applyBorder="1" applyAlignment="1">
      <alignment/>
    </xf>
    <xf numFmtId="0" fontId="137" fillId="33" borderId="151" xfId="0" applyFont="1" applyFill="1" applyBorder="1" applyAlignment="1">
      <alignment/>
    </xf>
    <xf numFmtId="0" fontId="137" fillId="33" borderId="0" xfId="0" applyFont="1" applyFill="1" applyAlignment="1">
      <alignment/>
    </xf>
    <xf numFmtId="0" fontId="137" fillId="37" borderId="158" xfId="0" applyFont="1" applyFill="1" applyBorder="1" applyAlignment="1">
      <alignment/>
    </xf>
    <xf numFmtId="0" fontId="137" fillId="33" borderId="153" xfId="0" applyFont="1" applyFill="1" applyBorder="1" applyAlignment="1">
      <alignment/>
    </xf>
    <xf numFmtId="0" fontId="136" fillId="33" borderId="151" xfId="0" applyFont="1" applyFill="1" applyBorder="1" applyAlignment="1">
      <alignment horizontal="center" vertical="center"/>
    </xf>
    <xf numFmtId="0" fontId="137" fillId="33" borderId="0" xfId="0" applyFont="1" applyFill="1" applyBorder="1" applyAlignment="1">
      <alignment/>
    </xf>
    <xf numFmtId="49" fontId="78" fillId="33" borderId="61" xfId="0" applyNumberFormat="1" applyFont="1" applyFill="1" applyBorder="1" applyAlignment="1">
      <alignment horizontal="center"/>
    </xf>
    <xf numFmtId="0" fontId="78" fillId="36" borderId="0" xfId="0" applyFont="1" applyFill="1" applyAlignment="1">
      <alignment/>
    </xf>
    <xf numFmtId="0" fontId="53" fillId="0" borderId="11" xfId="0" applyFont="1" applyFill="1" applyBorder="1" applyAlignment="1">
      <alignment horizontal="center" vertical="center"/>
    </xf>
    <xf numFmtId="0" fontId="136" fillId="33" borderId="0" xfId="0" applyFont="1" applyFill="1" applyBorder="1" applyAlignment="1">
      <alignment horizontal="center" vertical="center"/>
    </xf>
    <xf numFmtId="0" fontId="136" fillId="33" borderId="11" xfId="0" applyFont="1" applyFill="1" applyBorder="1" applyAlignment="1">
      <alignment horizontal="center"/>
    </xf>
    <xf numFmtId="0" fontId="136" fillId="33" borderId="0" xfId="0" applyFont="1" applyFill="1" applyBorder="1" applyAlignment="1">
      <alignment horizontal="center"/>
    </xf>
    <xf numFmtId="0" fontId="136" fillId="33" borderId="0" xfId="0" applyFont="1" applyFill="1" applyBorder="1" applyAlignment="1">
      <alignment/>
    </xf>
    <xf numFmtId="0" fontId="138" fillId="33" borderId="11" xfId="0" applyFont="1" applyFill="1" applyBorder="1" applyAlignment="1">
      <alignment horizontal="right"/>
    </xf>
    <xf numFmtId="0" fontId="137" fillId="33" borderId="126" xfId="0" applyFont="1" applyFill="1" applyBorder="1" applyAlignment="1">
      <alignment horizontal="center"/>
    </xf>
    <xf numFmtId="0" fontId="137" fillId="33" borderId="0" xfId="0" applyFont="1" applyFill="1" applyBorder="1" applyAlignment="1">
      <alignment horizontal="center"/>
    </xf>
    <xf numFmtId="0" fontId="136" fillId="33" borderId="11" xfId="0" applyFont="1" applyFill="1" applyBorder="1" applyAlignment="1">
      <alignment horizontal="center" vertical="center"/>
    </xf>
    <xf numFmtId="0" fontId="33" fillId="36" borderId="47" xfId="0" applyFont="1" applyFill="1" applyBorder="1" applyAlignment="1">
      <alignment horizontal="center"/>
    </xf>
    <xf numFmtId="0" fontId="33" fillId="36" borderId="0" xfId="0" applyFont="1" applyFill="1" applyBorder="1" applyAlignment="1">
      <alignment horizontal="center"/>
    </xf>
    <xf numFmtId="0" fontId="33" fillId="36" borderId="0" xfId="0" applyFont="1" applyFill="1" applyBorder="1" applyAlignment="1">
      <alignment horizontal="right" vertical="center"/>
    </xf>
    <xf numFmtId="0" fontId="82" fillId="36" borderId="159" xfId="0" applyFont="1" applyFill="1" applyBorder="1" applyAlignment="1">
      <alignment horizontal="center" vertical="center"/>
    </xf>
    <xf numFmtId="0" fontId="33" fillId="36" borderId="0" xfId="0" applyFont="1" applyFill="1" applyBorder="1" applyAlignment="1">
      <alignment horizontal="center" vertical="center"/>
    </xf>
    <xf numFmtId="0" fontId="82" fillId="36" borderId="84" xfId="0" applyFont="1" applyFill="1" applyBorder="1" applyAlignment="1">
      <alignment horizontal="center" vertical="center"/>
    </xf>
    <xf numFmtId="0" fontId="82" fillId="36" borderId="30" xfId="0" applyFont="1" applyFill="1" applyBorder="1" applyAlignment="1">
      <alignment horizontal="center" vertical="center"/>
    </xf>
    <xf numFmtId="0" fontId="82" fillId="36" borderId="16" xfId="0" applyFont="1" applyFill="1" applyBorder="1" applyAlignment="1">
      <alignment horizontal="center" vertical="center"/>
    </xf>
    <xf numFmtId="0" fontId="82" fillId="36" borderId="85" xfId="0" applyFont="1" applyFill="1" applyBorder="1" applyAlignment="1">
      <alignment horizontal="center" vertical="center"/>
    </xf>
    <xf numFmtId="0" fontId="33" fillId="40" borderId="0" xfId="0" applyFont="1" applyFill="1" applyAlignment="1">
      <alignment horizontal="center"/>
    </xf>
    <xf numFmtId="0" fontId="33" fillId="0" borderId="0" xfId="0" applyFont="1" applyFill="1" applyAlignment="1">
      <alignment horizontal="center"/>
    </xf>
    <xf numFmtId="0" fontId="33" fillId="0" borderId="0" xfId="0" applyFont="1" applyAlignment="1">
      <alignment horizontal="center"/>
    </xf>
    <xf numFmtId="0" fontId="82" fillId="36" borderId="83" xfId="0" applyFont="1" applyFill="1" applyBorder="1" applyAlignment="1">
      <alignment horizontal="center" vertical="center"/>
    </xf>
    <xf numFmtId="0" fontId="82" fillId="36" borderId="90" xfId="0" applyFont="1" applyFill="1" applyBorder="1" applyAlignment="1">
      <alignment horizontal="center" vertical="center"/>
    </xf>
    <xf numFmtId="0" fontId="92" fillId="46" borderId="160" xfId="0" applyFont="1" applyFill="1" applyBorder="1" applyAlignment="1">
      <alignment textRotation="15"/>
    </xf>
    <xf numFmtId="0" fontId="92" fillId="46" borderId="161" xfId="0" applyFont="1" applyFill="1" applyBorder="1" applyAlignment="1">
      <alignment textRotation="15"/>
    </xf>
    <xf numFmtId="0" fontId="92" fillId="46" borderId="120" xfId="0" applyFont="1" applyFill="1" applyBorder="1" applyAlignment="1">
      <alignment textRotation="15"/>
    </xf>
    <xf numFmtId="0" fontId="93" fillId="46" borderId="160" xfId="0" applyFont="1" applyFill="1" applyBorder="1" applyAlignment="1">
      <alignment horizontal="center" vertical="center" textRotation="15"/>
    </xf>
    <xf numFmtId="0" fontId="0" fillId="46" borderId="161" xfId="0" applyFill="1" applyBorder="1" applyAlignment="1">
      <alignment horizontal="center" vertical="center" textRotation="15"/>
    </xf>
    <xf numFmtId="0" fontId="94" fillId="51" borderId="162" xfId="0" applyFont="1" applyFill="1" applyBorder="1" applyAlignment="1">
      <alignment horizontal="center" vertical="center" wrapText="1"/>
    </xf>
    <xf numFmtId="0" fontId="0" fillId="0" borderId="163" xfId="0" applyBorder="1" applyAlignment="1">
      <alignment wrapText="1"/>
    </xf>
    <xf numFmtId="0" fontId="0" fillId="0" borderId="164" xfId="0" applyBorder="1" applyAlignment="1">
      <alignment wrapText="1"/>
    </xf>
    <xf numFmtId="0" fontId="50" fillId="46" borderId="165" xfId="0" applyFont="1" applyFill="1" applyBorder="1" applyAlignment="1">
      <alignment horizontal="center" vertical="center" textRotation="15" wrapText="1"/>
    </xf>
    <xf numFmtId="0" fontId="50" fillId="46" borderId="166" xfId="0" applyFont="1" applyFill="1" applyBorder="1" applyAlignment="1">
      <alignment horizontal="center" vertical="center" textRotation="15" wrapText="1"/>
    </xf>
    <xf numFmtId="0" fontId="50" fillId="46" borderId="167" xfId="0" applyFont="1" applyFill="1" applyBorder="1" applyAlignment="1">
      <alignment horizontal="center" vertical="center" textRotation="15" wrapText="1"/>
    </xf>
    <xf numFmtId="0" fontId="45" fillId="46" borderId="161" xfId="0" applyFont="1" applyFill="1" applyBorder="1" applyAlignment="1">
      <alignment horizontal="center" vertical="center" textRotation="15" wrapText="1"/>
    </xf>
    <xf numFmtId="0" fontId="45" fillId="46" borderId="120" xfId="0" applyFont="1" applyFill="1" applyBorder="1" applyAlignment="1">
      <alignment horizontal="center" vertical="center" textRotation="15" wrapText="1"/>
    </xf>
    <xf numFmtId="0" fontId="78" fillId="42" borderId="65" xfId="0" applyFont="1" applyFill="1" applyBorder="1" applyAlignment="1">
      <alignment wrapText="1"/>
    </xf>
    <xf numFmtId="0" fontId="78" fillId="42" borderId="66" xfId="0" applyFont="1" applyFill="1" applyBorder="1" applyAlignment="1">
      <alignment wrapText="1"/>
    </xf>
    <xf numFmtId="0" fontId="83" fillId="40" borderId="94" xfId="0" applyFont="1" applyFill="1" applyBorder="1" applyAlignment="1">
      <alignment horizontal="center" vertical="center" wrapText="1"/>
    </xf>
    <xf numFmtId="0" fontId="78" fillId="40" borderId="168" xfId="0" applyFont="1" applyFill="1" applyBorder="1" applyAlignment="1">
      <alignment horizontal="center" vertical="center" wrapText="1"/>
    </xf>
    <xf numFmtId="0" fontId="0" fillId="36" borderId="0" xfId="0" applyFill="1" applyBorder="1" applyAlignment="1">
      <alignment horizontal="right"/>
    </xf>
    <xf numFmtId="0" fontId="0" fillId="0" borderId="0" xfId="0" applyAlignment="1">
      <alignment horizontal="right"/>
    </xf>
    <xf numFmtId="0" fontId="106" fillId="37" borderId="169" xfId="0" applyFont="1" applyFill="1" applyBorder="1" applyAlignment="1">
      <alignment horizontal="center" vertical="center" textRotation="90"/>
    </xf>
    <xf numFmtId="0" fontId="107" fillId="37" borderId="170" xfId="0" applyFont="1" applyFill="1" applyBorder="1" applyAlignment="1">
      <alignment horizontal="center" vertical="center" textRotation="90"/>
    </xf>
    <xf numFmtId="0" fontId="107" fillId="37" borderId="171" xfId="0" applyFont="1" applyFill="1" applyBorder="1" applyAlignment="1">
      <alignment horizontal="center" vertical="center" textRotation="90"/>
    </xf>
    <xf numFmtId="0" fontId="107" fillId="37" borderId="172" xfId="0" applyFont="1" applyFill="1" applyBorder="1" applyAlignment="1">
      <alignment horizontal="center" vertical="center" textRotation="90"/>
    </xf>
    <xf numFmtId="14" fontId="98" fillId="36" borderId="173" xfId="0" applyNumberFormat="1" applyFont="1" applyFill="1" applyBorder="1" applyAlignment="1">
      <alignment horizontal="center" vertical="center" textRotation="90"/>
    </xf>
    <xf numFmtId="0" fontId="98" fillId="0" borderId="47" xfId="0" applyFont="1" applyBorder="1" applyAlignment="1">
      <alignment horizontal="center" vertical="center" textRotation="90"/>
    </xf>
    <xf numFmtId="0" fontId="98" fillId="0" borderId="49" xfId="0" applyFont="1" applyBorder="1" applyAlignment="1">
      <alignment horizontal="center" vertical="center" textRotation="90"/>
    </xf>
    <xf numFmtId="0" fontId="98" fillId="0" borderId="0" xfId="0" applyFont="1" applyAlignment="1">
      <alignment horizontal="center" vertical="center" textRotation="90"/>
    </xf>
    <xf numFmtId="0" fontId="92" fillId="47" borderId="122" xfId="0" applyFont="1" applyFill="1" applyBorder="1" applyAlignment="1" applyProtection="1">
      <alignment horizontal="center" vertical="center"/>
      <protection/>
    </xf>
    <xf numFmtId="0" fontId="44" fillId="47" borderId="117" xfId="0" applyFont="1" applyFill="1" applyBorder="1" applyAlignment="1">
      <alignment vertical="center"/>
    </xf>
    <xf numFmtId="0" fontId="0" fillId="36" borderId="0" xfId="0" applyFill="1" applyBorder="1" applyAlignment="1">
      <alignment horizontal="right" vertical="center"/>
    </xf>
    <xf numFmtId="0" fontId="0" fillId="36" borderId="42" xfId="0" applyFill="1" applyBorder="1" applyAlignment="1">
      <alignment horizontal="right" vertical="center"/>
    </xf>
    <xf numFmtId="0" fontId="1" fillId="36" borderId="0" xfId="0" applyFont="1" applyFill="1" applyBorder="1" applyAlignment="1">
      <alignment horizontal="right" vertical="center"/>
    </xf>
    <xf numFmtId="0" fontId="0" fillId="0" borderId="0" xfId="0" applyBorder="1" applyAlignment="1">
      <alignment horizontal="right" vertical="center"/>
    </xf>
    <xf numFmtId="0" fontId="0" fillId="0" borderId="42" xfId="0" applyBorder="1" applyAlignment="1">
      <alignment horizontal="right" vertical="center"/>
    </xf>
    <xf numFmtId="187" fontId="1" fillId="52" borderId="63" xfId="0" applyNumberFormat="1" applyFont="1" applyFill="1" applyBorder="1" applyAlignment="1" applyProtection="1">
      <alignment horizontal="center" vertical="center"/>
      <protection hidden="1"/>
    </xf>
    <xf numFmtId="187" fontId="0" fillId="52" borderId="159" xfId="0" applyNumberFormat="1" applyFill="1" applyBorder="1" applyAlignment="1" applyProtection="1">
      <alignment vertical="center"/>
      <protection hidden="1"/>
    </xf>
    <xf numFmtId="0" fontId="0" fillId="52" borderId="159" xfId="0" applyFill="1" applyBorder="1" applyAlignment="1" applyProtection="1">
      <alignment vertical="center"/>
      <protection hidden="1"/>
    </xf>
    <xf numFmtId="187" fontId="26" fillId="36" borderId="0" xfId="44" applyNumberFormat="1" applyFill="1" applyBorder="1" applyAlignment="1" applyProtection="1">
      <alignment wrapText="1"/>
      <protection/>
    </xf>
    <xf numFmtId="0" fontId="26" fillId="0" borderId="0" xfId="44" applyAlignment="1" applyProtection="1">
      <alignment wrapText="1"/>
      <protection/>
    </xf>
    <xf numFmtId="0" fontId="92" fillId="47" borderId="174" xfId="0" applyFont="1" applyFill="1" applyBorder="1" applyAlignment="1" applyProtection="1">
      <alignment horizontal="center" vertical="center"/>
      <protection/>
    </xf>
    <xf numFmtId="0" fontId="44" fillId="47" borderId="175" xfId="0" applyFont="1" applyFill="1" applyBorder="1" applyAlignment="1">
      <alignment vertical="center"/>
    </xf>
    <xf numFmtId="0" fontId="105" fillId="37" borderId="176" xfId="0" applyFont="1" applyFill="1" applyBorder="1" applyAlignment="1">
      <alignment horizontal="center" vertical="center" textRotation="90"/>
    </xf>
    <xf numFmtId="0" fontId="107" fillId="37" borderId="177" xfId="0" applyFont="1" applyFill="1" applyBorder="1" applyAlignment="1">
      <alignment horizontal="center" vertical="center" textRotation="90"/>
    </xf>
    <xf numFmtId="0" fontId="107" fillId="37" borderId="178" xfId="0" applyFont="1" applyFill="1" applyBorder="1" applyAlignment="1">
      <alignment horizontal="center" vertical="center" textRotation="90"/>
    </xf>
    <xf numFmtId="0" fontId="107" fillId="37" borderId="179" xfId="0" applyFont="1" applyFill="1" applyBorder="1" applyAlignment="1">
      <alignment horizontal="center" vertical="center" textRotation="90"/>
    </xf>
    <xf numFmtId="0" fontId="0" fillId="36" borderId="0" xfId="0" applyFill="1" applyBorder="1" applyAlignment="1" applyProtection="1">
      <alignment horizontal="center" vertical="center" wrapText="1"/>
      <protection/>
    </xf>
    <xf numFmtId="0" fontId="92" fillId="47" borderId="124" xfId="0" applyFont="1" applyFill="1" applyBorder="1" applyAlignment="1" applyProtection="1">
      <alignment horizontal="center" vertical="center"/>
      <protection/>
    </xf>
    <xf numFmtId="0" fontId="44" fillId="47" borderId="102" xfId="0" applyFont="1" applyFill="1" applyBorder="1" applyAlignment="1">
      <alignment vertical="center"/>
    </xf>
    <xf numFmtId="0" fontId="92" fillId="47" borderId="180" xfId="0" applyFont="1" applyFill="1" applyBorder="1" applyAlignment="1" applyProtection="1">
      <alignment horizontal="center" vertical="center"/>
      <protection/>
    </xf>
    <xf numFmtId="0" fontId="44" fillId="47" borderId="181" xfId="0" applyFont="1" applyFill="1" applyBorder="1" applyAlignment="1">
      <alignment vertical="center"/>
    </xf>
    <xf numFmtId="0" fontId="1" fillId="36" borderId="80" xfId="0" applyFont="1" applyFill="1" applyBorder="1" applyAlignment="1">
      <alignment horizontal="center" vertical="center" wrapText="1"/>
    </xf>
    <xf numFmtId="0" fontId="0" fillId="0" borderId="159" xfId="0" applyBorder="1" applyAlignment="1">
      <alignment horizontal="center" vertical="center"/>
    </xf>
    <xf numFmtId="0" fontId="78" fillId="37" borderId="182" xfId="0" applyFont="1" applyFill="1" applyBorder="1" applyAlignment="1" applyProtection="1">
      <alignment horizontal="center" vertical="center"/>
      <protection hidden="1"/>
    </xf>
    <xf numFmtId="0" fontId="0" fillId="0" borderId="183" xfId="0" applyBorder="1" applyAlignment="1">
      <alignment horizontal="center" vertical="center"/>
    </xf>
    <xf numFmtId="0" fontId="47" fillId="36" borderId="184" xfId="0" applyFont="1" applyFill="1" applyBorder="1" applyAlignment="1">
      <alignment horizontal="center" vertical="center"/>
    </xf>
    <xf numFmtId="0" fontId="0" fillId="0" borderId="89" xfId="0" applyBorder="1" applyAlignment="1">
      <alignment horizontal="center" vertical="center"/>
    </xf>
    <xf numFmtId="2" fontId="11" fillId="33" borderId="185" xfId="0" applyNumberFormat="1" applyFont="1" applyFill="1" applyBorder="1" applyAlignment="1" applyProtection="1">
      <alignment horizontal="center"/>
      <protection/>
    </xf>
    <xf numFmtId="0" fontId="0" fillId="0" borderId="186" xfId="0" applyBorder="1" applyAlignment="1">
      <alignment horizontal="center"/>
    </xf>
    <xf numFmtId="0" fontId="0" fillId="0" borderId="187" xfId="0" applyBorder="1" applyAlignment="1">
      <alignment horizontal="center"/>
    </xf>
    <xf numFmtId="180" fontId="5" fillId="37" borderId="188" xfId="0" applyNumberFormat="1" applyFont="1" applyFill="1" applyBorder="1" applyAlignment="1" applyProtection="1">
      <alignment horizontal="center"/>
      <protection/>
    </xf>
    <xf numFmtId="0" fontId="0" fillId="0" borderId="189" xfId="0" applyBorder="1" applyAlignment="1">
      <alignment/>
    </xf>
    <xf numFmtId="0" fontId="0" fillId="0" borderId="190" xfId="0" applyBorder="1" applyAlignment="1">
      <alignment/>
    </xf>
    <xf numFmtId="0" fontId="0" fillId="0" borderId="186" xfId="0" applyBorder="1" applyAlignment="1">
      <alignment/>
    </xf>
    <xf numFmtId="0" fontId="0" fillId="0" borderId="187" xfId="0" applyBorder="1" applyAlignment="1">
      <alignment/>
    </xf>
    <xf numFmtId="2" fontId="34" fillId="0" borderId="180" xfId="0" applyNumberFormat="1" applyFont="1" applyFill="1" applyBorder="1" applyAlignment="1" applyProtection="1">
      <alignment horizontal="center" vertical="center"/>
      <protection/>
    </xf>
    <xf numFmtId="0" fontId="0" fillId="0" borderId="191" xfId="0" applyBorder="1" applyAlignment="1">
      <alignment horizontal="center" vertical="center"/>
    </xf>
    <xf numFmtId="0" fontId="0" fillId="0" borderId="192" xfId="0" applyBorder="1" applyAlignment="1">
      <alignment horizontal="center" vertical="center"/>
    </xf>
    <xf numFmtId="0" fontId="5" fillId="0" borderId="193" xfId="0" applyNumberFormat="1" applyFont="1" applyFill="1" applyBorder="1" applyAlignment="1" applyProtection="1">
      <alignment horizontal="center" vertical="center"/>
      <protection/>
    </xf>
    <xf numFmtId="0" fontId="0" fillId="0" borderId="19" xfId="0" applyBorder="1" applyAlignment="1">
      <alignment vertical="center"/>
    </xf>
    <xf numFmtId="0" fontId="0" fillId="0" borderId="194" xfId="0" applyBorder="1" applyAlignment="1">
      <alignment vertical="center"/>
    </xf>
    <xf numFmtId="0" fontId="5" fillId="33" borderId="14" xfId="0" applyNumberFormat="1" applyFont="1" applyFill="1" applyBorder="1" applyAlignment="1" applyProtection="1">
      <alignment horizontal="right" vertical="center"/>
      <protection/>
    </xf>
    <xf numFmtId="0" fontId="0" fillId="0" borderId="0" xfId="0" applyBorder="1" applyAlignment="1">
      <alignment horizontal="right"/>
    </xf>
    <xf numFmtId="0" fontId="13" fillId="0" borderId="195" xfId="0" applyNumberFormat="1" applyFont="1" applyFill="1" applyBorder="1" applyAlignment="1" applyProtection="1">
      <alignment horizontal="center" textRotation="90"/>
      <protection/>
    </xf>
    <xf numFmtId="0" fontId="14" fillId="0" borderId="196" xfId="0" applyFont="1" applyBorder="1" applyAlignment="1">
      <alignment horizontal="center" textRotation="90"/>
    </xf>
    <xf numFmtId="0" fontId="14" fillId="0" borderId="197" xfId="0" applyFont="1" applyBorder="1" applyAlignment="1">
      <alignment horizontal="center" textRotation="90"/>
    </xf>
    <xf numFmtId="2" fontId="5" fillId="43" borderId="198" xfId="0" applyNumberFormat="1" applyFont="1" applyFill="1" applyBorder="1" applyAlignment="1" applyProtection="1">
      <alignment horizontal="center"/>
      <protection/>
    </xf>
    <xf numFmtId="0" fontId="0" fillId="0" borderId="13" xfId="0" applyBorder="1" applyAlignment="1">
      <alignment horizontal="center"/>
    </xf>
    <xf numFmtId="0" fontId="0" fillId="0" borderId="199" xfId="0" applyBorder="1" applyAlignment="1">
      <alignment horizontal="center"/>
    </xf>
    <xf numFmtId="2" fontId="103" fillId="36" borderId="200" xfId="0" applyNumberFormat="1" applyFont="1" applyFill="1" applyBorder="1" applyAlignment="1" applyProtection="1">
      <alignment horizontal="center" vertical="center"/>
      <protection/>
    </xf>
    <xf numFmtId="0" fontId="68" fillId="36" borderId="201" xfId="0" applyFont="1" applyFill="1" applyBorder="1" applyAlignment="1">
      <alignment horizontal="center" vertical="center"/>
    </xf>
    <xf numFmtId="2" fontId="11" fillId="36" borderId="202" xfId="0" applyNumberFormat="1" applyFont="1" applyFill="1" applyBorder="1" applyAlignment="1" applyProtection="1">
      <alignment horizontal="center" vertical="center" wrapText="1"/>
      <protection/>
    </xf>
    <xf numFmtId="0" fontId="0" fillId="36" borderId="203" xfId="0" applyFill="1" applyBorder="1" applyAlignment="1">
      <alignment vertical="center" wrapText="1"/>
    </xf>
    <xf numFmtId="0" fontId="0" fillId="36" borderId="204" xfId="0" applyFill="1" applyBorder="1" applyAlignment="1">
      <alignment vertical="center" wrapText="1"/>
    </xf>
    <xf numFmtId="179" fontId="36" fillId="37" borderId="124" xfId="0" applyNumberFormat="1" applyFont="1" applyFill="1" applyBorder="1" applyAlignment="1" applyProtection="1">
      <alignment horizontal="center" vertical="center"/>
      <protection/>
    </xf>
    <xf numFmtId="179" fontId="37" fillId="0" borderId="0" xfId="0" applyNumberFormat="1" applyFont="1" applyBorder="1" applyAlignment="1">
      <alignment horizontal="center" vertical="center"/>
    </xf>
    <xf numFmtId="179" fontId="37" fillId="0" borderId="205" xfId="0" applyNumberFormat="1" applyFont="1" applyBorder="1" applyAlignment="1">
      <alignment horizontal="center" vertical="center"/>
    </xf>
    <xf numFmtId="179" fontId="37" fillId="0" borderId="206" xfId="0" applyNumberFormat="1" applyFont="1" applyBorder="1" applyAlignment="1">
      <alignment horizontal="center" vertical="center"/>
    </xf>
    <xf numFmtId="179" fontId="37" fillId="0" borderId="103" xfId="0" applyNumberFormat="1" applyFont="1" applyBorder="1" applyAlignment="1">
      <alignment horizontal="center" vertical="center"/>
    </xf>
    <xf numFmtId="179" fontId="37" fillId="0" borderId="207" xfId="0" applyNumberFormat="1" applyFont="1" applyBorder="1" applyAlignment="1">
      <alignment horizontal="center" vertical="center"/>
    </xf>
    <xf numFmtId="0" fontId="7" fillId="33" borderId="61" xfId="0" applyNumberFormat="1" applyFont="1" applyFill="1" applyBorder="1" applyAlignment="1" applyProtection="1">
      <alignment horizontal="center"/>
      <protection/>
    </xf>
    <xf numFmtId="0" fontId="26" fillId="33" borderId="14" xfId="44" applyNumberFormat="1" applyFill="1" applyBorder="1" applyAlignment="1" applyProtection="1">
      <alignment horizontal="center"/>
      <protection/>
    </xf>
    <xf numFmtId="0" fontId="26" fillId="0" borderId="0" xfId="44" applyBorder="1" applyAlignment="1" applyProtection="1">
      <alignment horizontal="center"/>
      <protection/>
    </xf>
    <xf numFmtId="0" fontId="26" fillId="0" borderId="15" xfId="44" applyBorder="1" applyAlignment="1" applyProtection="1">
      <alignment horizontal="center"/>
      <protection/>
    </xf>
    <xf numFmtId="0" fontId="5" fillId="0" borderId="208" xfId="0" applyNumberFormat="1" applyFont="1" applyFill="1" applyBorder="1" applyAlignment="1" applyProtection="1">
      <alignment horizontal="center" vertical="center"/>
      <protection/>
    </xf>
    <xf numFmtId="0" fontId="0" fillId="0" borderId="21" xfId="0" applyBorder="1" applyAlignment="1">
      <alignment vertical="center"/>
    </xf>
    <xf numFmtId="0" fontId="32" fillId="45" borderId="36" xfId="0" applyNumberFormat="1" applyFont="1" applyFill="1" applyBorder="1" applyAlignment="1" applyProtection="1">
      <alignment horizontal="center" textRotation="90"/>
      <protection/>
    </xf>
    <xf numFmtId="0" fontId="33" fillId="45" borderId="37" xfId="0" applyFont="1" applyFill="1" applyBorder="1" applyAlignment="1">
      <alignment horizontal="center" textRotation="90"/>
    </xf>
    <xf numFmtId="0" fontId="33" fillId="45" borderId="38" xfId="0" applyFont="1" applyFill="1" applyBorder="1" applyAlignment="1">
      <alignment horizontal="center" textRotation="90"/>
    </xf>
    <xf numFmtId="187" fontId="35" fillId="36" borderId="209" xfId="0" applyNumberFormat="1" applyFont="1" applyFill="1" applyBorder="1" applyAlignment="1" applyProtection="1">
      <alignment horizontal="right" vertical="center"/>
      <protection/>
    </xf>
    <xf numFmtId="0" fontId="68" fillId="36" borderId="210" xfId="0" applyFont="1" applyFill="1" applyBorder="1" applyAlignment="1">
      <alignment/>
    </xf>
    <xf numFmtId="0" fontId="72" fillId="33" borderId="0" xfId="0" applyFont="1" applyFill="1" applyBorder="1" applyAlignment="1">
      <alignment horizontal="center"/>
    </xf>
    <xf numFmtId="0" fontId="1" fillId="0" borderId="0" xfId="0" applyFont="1" applyBorder="1" applyAlignment="1">
      <alignment horizontal="center"/>
    </xf>
    <xf numFmtId="0" fontId="47" fillId="33" borderId="14" xfId="0" applyFont="1" applyFill="1" applyBorder="1" applyAlignment="1">
      <alignment horizontal="left" vertical="center" wrapText="1" indent="1"/>
    </xf>
    <xf numFmtId="0" fontId="47" fillId="33" borderId="0" xfId="0" applyFont="1" applyFill="1" applyBorder="1" applyAlignment="1">
      <alignment horizontal="left" vertical="center" wrapText="1" indent="1"/>
    </xf>
    <xf numFmtId="0" fontId="47" fillId="0" borderId="0" xfId="0" applyFont="1" applyBorder="1" applyAlignment="1">
      <alignment horizontal="left" vertical="center" indent="1"/>
    </xf>
    <xf numFmtId="0" fontId="47" fillId="0" borderId="15" xfId="0" applyFont="1" applyBorder="1" applyAlignment="1">
      <alignment horizontal="left" vertical="center" indent="1"/>
    </xf>
    <xf numFmtId="0" fontId="47" fillId="0" borderId="14" xfId="0" applyFont="1" applyBorder="1" applyAlignment="1">
      <alignment horizontal="left" vertical="center" indent="1"/>
    </xf>
    <xf numFmtId="0" fontId="47" fillId="0" borderId="211" xfId="0" applyFont="1" applyBorder="1" applyAlignment="1">
      <alignment horizontal="left" vertical="center" indent="1"/>
    </xf>
    <xf numFmtId="0" fontId="47" fillId="0" borderId="72" xfId="0" applyFont="1" applyBorder="1" applyAlignment="1">
      <alignment horizontal="left" vertical="center" indent="1"/>
    </xf>
    <xf numFmtId="0" fontId="47" fillId="0" borderId="212" xfId="0" applyFont="1" applyBorder="1" applyAlignment="1">
      <alignment horizontal="left" vertical="center" indent="1"/>
    </xf>
    <xf numFmtId="0" fontId="0" fillId="33" borderId="61" xfId="0" applyFill="1" applyBorder="1" applyAlignment="1">
      <alignment/>
    </xf>
    <xf numFmtId="0" fontId="0" fillId="0" borderId="13" xfId="0" applyBorder="1" applyAlignment="1">
      <alignment/>
    </xf>
    <xf numFmtId="0" fontId="0" fillId="0" borderId="62" xfId="0" applyBorder="1" applyAlignment="1">
      <alignment/>
    </xf>
    <xf numFmtId="0" fontId="0" fillId="33" borderId="14" xfId="0" applyFill="1" applyBorder="1" applyAlignment="1">
      <alignment horizontal="left" vertical="center" wrapText="1" indent="1"/>
    </xf>
    <xf numFmtId="0" fontId="0" fillId="0" borderId="0" xfId="0" applyBorder="1" applyAlignment="1">
      <alignment horizontal="left" vertical="center" wrapText="1" indent="1"/>
    </xf>
    <xf numFmtId="0" fontId="0" fillId="0" borderId="15" xfId="0" applyBorder="1" applyAlignment="1">
      <alignment horizontal="left" vertical="center" wrapText="1" indent="1"/>
    </xf>
    <xf numFmtId="0" fontId="0" fillId="33" borderId="0" xfId="0" applyFill="1" applyBorder="1" applyAlignment="1">
      <alignment horizontal="left" vertical="center" wrapText="1" indent="1"/>
    </xf>
    <xf numFmtId="0" fontId="0" fillId="0" borderId="14" xfId="0" applyBorder="1" applyAlignment="1">
      <alignment horizontal="left" vertical="center" wrapText="1" indent="1"/>
    </xf>
    <xf numFmtId="187" fontId="48" fillId="33" borderId="213" xfId="0" applyNumberFormat="1" applyFont="1" applyFill="1" applyBorder="1" applyAlignment="1">
      <alignment vertical="center"/>
    </xf>
    <xf numFmtId="187" fontId="1" fillId="0" borderId="214" xfId="0" applyNumberFormat="1" applyFont="1" applyBorder="1" applyAlignment="1">
      <alignment vertical="center"/>
    </xf>
    <xf numFmtId="187" fontId="1" fillId="0" borderId="215" xfId="0" applyNumberFormat="1" applyFont="1" applyBorder="1" applyAlignment="1">
      <alignment vertical="center"/>
    </xf>
    <xf numFmtId="0" fontId="0" fillId="33" borderId="216" xfId="0" applyFill="1" applyBorder="1" applyAlignment="1">
      <alignment horizontal="center" vertical="center" wrapText="1"/>
    </xf>
    <xf numFmtId="0" fontId="0" fillId="33" borderId="217" xfId="0" applyFill="1" applyBorder="1" applyAlignment="1">
      <alignment horizontal="center" vertical="center" wrapText="1"/>
    </xf>
    <xf numFmtId="189" fontId="2" fillId="33" borderId="137" xfId="0" applyNumberFormat="1" applyFont="1" applyFill="1" applyBorder="1" applyAlignment="1">
      <alignment horizontal="center" vertical="center" wrapText="1"/>
    </xf>
    <xf numFmtId="189" fontId="2" fillId="33" borderId="218" xfId="0" applyNumberFormat="1" applyFont="1" applyFill="1" applyBorder="1" applyAlignment="1">
      <alignment horizontal="center" vertical="center" wrapText="1"/>
    </xf>
    <xf numFmtId="0" fontId="0" fillId="0" borderId="218" xfId="0" applyBorder="1" applyAlignment="1">
      <alignment horizontal="center" vertical="center" wrapText="1"/>
    </xf>
    <xf numFmtId="0" fontId="0" fillId="0" borderId="135"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31" xfId="0" applyBorder="1" applyAlignment="1">
      <alignment horizontal="center" vertical="center" wrapText="1"/>
    </xf>
    <xf numFmtId="189" fontId="55" fillId="33" borderId="158" xfId="0" applyNumberFormat="1" applyFont="1" applyFill="1" applyBorder="1" applyAlignment="1">
      <alignment horizontal="right" vertical="center"/>
    </xf>
    <xf numFmtId="189" fontId="0" fillId="0" borderId="150" xfId="0" applyNumberFormat="1" applyBorder="1" applyAlignment="1">
      <alignment horizontal="right" vertical="center"/>
    </xf>
    <xf numFmtId="189" fontId="0" fillId="0" borderId="219" xfId="0" applyNumberFormat="1" applyBorder="1" applyAlignment="1">
      <alignment horizontal="right" vertical="center"/>
    </xf>
    <xf numFmtId="0" fontId="78" fillId="33" borderId="138" xfId="0" applyFont="1" applyFill="1" applyBorder="1" applyAlignment="1">
      <alignment horizontal="right"/>
    </xf>
    <xf numFmtId="0" fontId="78" fillId="0" borderId="136" xfId="0" applyFont="1" applyBorder="1" applyAlignment="1">
      <alignment horizontal="right"/>
    </xf>
    <xf numFmtId="189" fontId="55" fillId="33" borderId="158" xfId="0" applyNumberFormat="1" applyFont="1" applyFill="1" applyBorder="1" applyAlignment="1" applyProtection="1">
      <alignment horizontal="right" vertical="center"/>
      <protection locked="0"/>
    </xf>
    <xf numFmtId="189" fontId="0" fillId="0" borderId="150" xfId="0" applyNumberFormat="1" applyBorder="1" applyAlignment="1" applyProtection="1">
      <alignment horizontal="right" vertical="center"/>
      <protection locked="0"/>
    </xf>
    <xf numFmtId="189" fontId="0" fillId="0" borderId="219" xfId="0" applyNumberFormat="1" applyBorder="1" applyAlignment="1" applyProtection="1">
      <alignment horizontal="right" vertical="center"/>
      <protection locked="0"/>
    </xf>
    <xf numFmtId="0" fontId="0" fillId="53" borderId="158" xfId="0" applyFill="1" applyBorder="1" applyAlignment="1" applyProtection="1">
      <alignment/>
      <protection/>
    </xf>
    <xf numFmtId="0" fontId="0" fillId="53" borderId="144" xfId="0" applyFill="1" applyBorder="1" applyAlignment="1" applyProtection="1">
      <alignment/>
      <protection/>
    </xf>
    <xf numFmtId="1" fontId="0" fillId="33" borderId="150" xfId="0" applyNumberFormat="1" applyFill="1" applyBorder="1" applyAlignment="1" applyProtection="1">
      <alignment horizontal="center" vertical="center"/>
      <protection locked="0"/>
    </xf>
    <xf numFmtId="1" fontId="0" fillId="33" borderId="144" xfId="0" applyNumberFormat="1" applyFill="1" applyBorder="1" applyAlignment="1" applyProtection="1">
      <alignment horizontal="center" vertical="center"/>
      <protection locked="0"/>
    </xf>
    <xf numFmtId="0" fontId="59" fillId="33" borderId="220" xfId="0" applyFont="1" applyFill="1" applyBorder="1" applyAlignment="1" applyProtection="1">
      <alignment horizontal="center" vertical="center" wrapText="1"/>
      <protection locked="0"/>
    </xf>
    <xf numFmtId="0" fontId="59" fillId="33" borderId="150" xfId="0" applyFont="1" applyFill="1" applyBorder="1" applyAlignment="1" applyProtection="1">
      <alignment horizontal="center" vertical="center" wrapText="1"/>
      <protection locked="0"/>
    </xf>
    <xf numFmtId="0" fontId="59" fillId="33" borderId="144" xfId="0" applyFont="1" applyFill="1" applyBorder="1" applyAlignment="1" applyProtection="1">
      <alignment horizontal="center" vertical="center" wrapText="1"/>
      <protection locked="0"/>
    </xf>
    <xf numFmtId="189" fontId="54" fillId="33" borderId="158" xfId="0" applyNumberFormat="1" applyFont="1" applyFill="1" applyBorder="1" applyAlignment="1" applyProtection="1">
      <alignment/>
      <protection locked="0"/>
    </xf>
    <xf numFmtId="0" fontId="0" fillId="0" borderId="150" xfId="0" applyFont="1" applyBorder="1" applyAlignment="1" applyProtection="1">
      <alignment/>
      <protection locked="0"/>
    </xf>
    <xf numFmtId="0" fontId="0" fillId="0" borderId="219" xfId="0" applyFont="1" applyBorder="1" applyAlignment="1" applyProtection="1">
      <alignment/>
      <protection locked="0"/>
    </xf>
    <xf numFmtId="1" fontId="0" fillId="33" borderId="158" xfId="0" applyNumberFormat="1" applyFill="1" applyBorder="1" applyAlignment="1" applyProtection="1">
      <alignment horizontal="center" vertical="center"/>
      <protection locked="0"/>
    </xf>
    <xf numFmtId="187" fontId="48" fillId="33" borderId="149" xfId="0" applyNumberFormat="1" applyFont="1" applyFill="1" applyBorder="1" applyAlignment="1">
      <alignment vertical="center"/>
    </xf>
    <xf numFmtId="187" fontId="1" fillId="0" borderId="0" xfId="0" applyNumberFormat="1" applyFont="1" applyBorder="1" applyAlignment="1">
      <alignment vertical="center"/>
    </xf>
    <xf numFmtId="187" fontId="1" fillId="0" borderId="15" xfId="0" applyNumberFormat="1" applyFont="1" applyBorder="1" applyAlignment="1">
      <alignment vertical="center"/>
    </xf>
    <xf numFmtId="187" fontId="0" fillId="0" borderId="221" xfId="0" applyNumberFormat="1" applyBorder="1" applyAlignment="1">
      <alignment vertical="center"/>
    </xf>
    <xf numFmtId="187" fontId="0" fillId="0" borderId="12" xfId="0" applyNumberFormat="1" applyBorder="1" applyAlignment="1">
      <alignment vertical="center"/>
    </xf>
    <xf numFmtId="187" fontId="0" fillId="0" borderId="222" xfId="0" applyNumberFormat="1" applyBorder="1" applyAlignment="1">
      <alignment vertical="center"/>
    </xf>
    <xf numFmtId="0" fontId="2" fillId="33" borderId="14" xfId="0" applyFont="1" applyFill="1" applyBorder="1" applyAlignment="1">
      <alignment horizontal="center" vertical="center"/>
    </xf>
    <xf numFmtId="0" fontId="2" fillId="33" borderId="0" xfId="0" applyFont="1" applyFill="1" applyBorder="1" applyAlignment="1">
      <alignment horizontal="center" vertical="center"/>
    </xf>
    <xf numFmtId="0" fontId="2" fillId="0" borderId="0" xfId="0" applyFont="1" applyBorder="1" applyAlignment="1">
      <alignment horizontal="center" vertical="center"/>
    </xf>
    <xf numFmtId="0" fontId="0" fillId="0" borderId="138" xfId="0" applyBorder="1" applyAlignment="1">
      <alignment horizontal="center" vertical="center"/>
    </xf>
    <xf numFmtId="0" fontId="0" fillId="0" borderId="12" xfId="0" applyBorder="1" applyAlignment="1">
      <alignment horizontal="center" vertical="center"/>
    </xf>
    <xf numFmtId="0" fontId="47" fillId="33" borderId="137" xfId="0" applyFont="1" applyFill="1" applyBorder="1" applyAlignment="1">
      <alignment horizontal="center" vertical="center" wrapText="1"/>
    </xf>
    <xf numFmtId="0" fontId="47" fillId="33" borderId="218" xfId="0" applyFont="1" applyFill="1" applyBorder="1" applyAlignment="1">
      <alignment horizontal="center" vertical="center" wrapText="1"/>
    </xf>
    <xf numFmtId="0" fontId="47" fillId="33" borderId="135" xfId="0" applyFont="1" applyFill="1" applyBorder="1" applyAlignment="1">
      <alignment horizontal="center" vertical="center" wrapText="1"/>
    </xf>
    <xf numFmtId="0" fontId="0" fillId="0" borderId="138" xfId="0" applyBorder="1" applyAlignment="1">
      <alignment horizontal="center" vertical="center" wrapText="1"/>
    </xf>
    <xf numFmtId="0" fontId="0" fillId="0" borderId="12" xfId="0" applyBorder="1" applyAlignment="1">
      <alignment horizontal="center" vertical="center" wrapText="1"/>
    </xf>
    <xf numFmtId="0" fontId="0" fillId="0" borderId="136" xfId="0" applyBorder="1" applyAlignment="1">
      <alignment horizontal="center" vertical="center" wrapText="1"/>
    </xf>
    <xf numFmtId="0" fontId="47" fillId="33" borderId="223" xfId="0" applyFont="1" applyFill="1" applyBorder="1" applyAlignment="1">
      <alignment horizontal="center" vertical="center" wrapText="1"/>
    </xf>
    <xf numFmtId="0" fontId="47" fillId="33" borderId="147" xfId="0" applyFont="1" applyFill="1" applyBorder="1" applyAlignment="1">
      <alignment horizontal="center" vertical="center" wrapText="1"/>
    </xf>
    <xf numFmtId="0" fontId="47" fillId="33" borderId="149" xfId="0" applyFont="1" applyFill="1" applyBorder="1" applyAlignment="1">
      <alignment horizontal="center" vertical="center" wrapText="1"/>
    </xf>
    <xf numFmtId="0" fontId="47" fillId="33" borderId="0" xfId="0" applyFont="1" applyFill="1" applyBorder="1" applyAlignment="1">
      <alignment horizontal="center" vertical="center"/>
    </xf>
    <xf numFmtId="0" fontId="47" fillId="33" borderId="15" xfId="0" applyFont="1" applyFill="1" applyBorder="1" applyAlignment="1">
      <alignment horizontal="center" vertical="center"/>
    </xf>
    <xf numFmtId="0" fontId="0" fillId="0" borderId="221" xfId="0" applyBorder="1" applyAlignment="1">
      <alignment horizontal="center" vertical="center"/>
    </xf>
    <xf numFmtId="0" fontId="0" fillId="0" borderId="222" xfId="0" applyBorder="1" applyAlignment="1">
      <alignment horizontal="center" vertical="center"/>
    </xf>
    <xf numFmtId="187" fontId="117" fillId="33" borderId="224" xfId="0" applyNumberFormat="1" applyFont="1" applyFill="1" applyBorder="1" applyAlignment="1" applyProtection="1">
      <alignment vertical="center"/>
      <protection locked="0"/>
    </xf>
    <xf numFmtId="187" fontId="51" fillId="0" borderId="25" xfId="0" applyNumberFormat="1" applyFont="1" applyBorder="1" applyAlignment="1" applyProtection="1">
      <alignment vertical="center"/>
      <protection locked="0"/>
    </xf>
    <xf numFmtId="187" fontId="51" fillId="0" borderId="27" xfId="0" applyNumberFormat="1" applyFont="1" applyBorder="1" applyAlignment="1" applyProtection="1">
      <alignment vertical="center"/>
      <protection locked="0"/>
    </xf>
    <xf numFmtId="187" fontId="51" fillId="0" borderId="225" xfId="0" applyNumberFormat="1" applyFont="1" applyBorder="1" applyAlignment="1" applyProtection="1">
      <alignment vertical="center"/>
      <protection locked="0"/>
    </xf>
    <xf numFmtId="187" fontId="51" fillId="0" borderId="226" xfId="0" applyNumberFormat="1" applyFont="1" applyBorder="1" applyAlignment="1" applyProtection="1">
      <alignment vertical="center"/>
      <protection locked="0"/>
    </xf>
    <xf numFmtId="187" fontId="51" fillId="0" borderId="227" xfId="0" applyNumberFormat="1" applyFont="1" applyBorder="1" applyAlignment="1" applyProtection="1">
      <alignment vertical="center"/>
      <protection locked="0"/>
    </xf>
    <xf numFmtId="0" fontId="22" fillId="33" borderId="11" xfId="0" applyFont="1" applyFill="1" applyBorder="1" applyAlignment="1">
      <alignment horizontal="left" vertical="center"/>
    </xf>
    <xf numFmtId="0" fontId="0" fillId="0" borderId="133" xfId="0" applyBorder="1" applyAlignment="1">
      <alignment horizontal="left" vertical="center"/>
    </xf>
    <xf numFmtId="0" fontId="0" fillId="33" borderId="158" xfId="0" applyFill="1" applyBorder="1" applyAlignment="1">
      <alignment horizontal="center" vertical="center"/>
    </xf>
    <xf numFmtId="0" fontId="0" fillId="33" borderId="144" xfId="0" applyFill="1" applyBorder="1" applyAlignment="1">
      <alignment horizontal="center" vertical="center"/>
    </xf>
    <xf numFmtId="189" fontId="39" fillId="33" borderId="228" xfId="0" applyNumberFormat="1" applyFont="1" applyFill="1" applyBorder="1" applyAlignment="1">
      <alignment horizontal="right" vertical="center"/>
    </xf>
    <xf numFmtId="0" fontId="55" fillId="0" borderId="229" xfId="0" applyFont="1" applyBorder="1" applyAlignment="1">
      <alignment horizontal="right" vertical="center"/>
    </xf>
    <xf numFmtId="189" fontId="65" fillId="33" borderId="228" xfId="0" applyNumberFormat="1" applyFont="1" applyFill="1" applyBorder="1" applyAlignment="1">
      <alignment vertical="center"/>
    </xf>
    <xf numFmtId="0" fontId="118" fillId="0" borderId="229" xfId="0" applyFont="1" applyBorder="1" applyAlignment="1">
      <alignment vertical="center"/>
    </xf>
    <xf numFmtId="0" fontId="22" fillId="33" borderId="11" xfId="0" applyFont="1" applyFill="1" applyBorder="1" applyAlignment="1">
      <alignment vertical="center"/>
    </xf>
    <xf numFmtId="0" fontId="0" fillId="0" borderId="133" xfId="0" applyBorder="1" applyAlignment="1">
      <alignment vertical="center"/>
    </xf>
    <xf numFmtId="0" fontId="1" fillId="33" borderId="13" xfId="0" applyFont="1" applyFill="1" applyBorder="1" applyAlignment="1">
      <alignment/>
    </xf>
    <xf numFmtId="0" fontId="1" fillId="0" borderId="13" xfId="0" applyFont="1" applyBorder="1" applyAlignment="1">
      <alignment/>
    </xf>
    <xf numFmtId="0" fontId="1" fillId="0" borderId="62" xfId="0" applyFont="1" applyBorder="1" applyAlignment="1">
      <alignment/>
    </xf>
    <xf numFmtId="0" fontId="24" fillId="33" borderId="11" xfId="0" applyFont="1" applyFill="1" applyBorder="1" applyAlignment="1">
      <alignment horizontal="center" vertical="center"/>
    </xf>
    <xf numFmtId="0" fontId="0" fillId="0" borderId="11" xfId="0"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wrapText="1"/>
    </xf>
    <xf numFmtId="0" fontId="39" fillId="33" borderId="0" xfId="0" applyFont="1" applyFill="1" applyBorder="1" applyAlignment="1">
      <alignment horizontal="center" vertical="center" wrapText="1"/>
    </xf>
    <xf numFmtId="0" fontId="54" fillId="33" borderId="0" xfId="0" applyFont="1" applyFill="1" applyBorder="1" applyAlignment="1">
      <alignment wrapText="1"/>
    </xf>
    <xf numFmtId="0" fontId="54" fillId="33" borderId="0" xfId="0" applyFont="1" applyFill="1" applyAlignment="1">
      <alignment/>
    </xf>
    <xf numFmtId="0" fontId="54" fillId="33" borderId="0" xfId="0" applyFont="1" applyFill="1" applyBorder="1" applyAlignment="1">
      <alignment horizontal="center" vertical="center" wrapText="1"/>
    </xf>
    <xf numFmtId="0" fontId="0" fillId="0" borderId="0" xfId="0" applyAlignment="1">
      <alignment/>
    </xf>
    <xf numFmtId="0" fontId="0" fillId="36" borderId="0" xfId="0" applyFill="1" applyBorder="1" applyAlignment="1">
      <alignment horizontal="center" vertical="center" wrapText="1"/>
    </xf>
    <xf numFmtId="0" fontId="0" fillId="0" borderId="0" xfId="0" applyBorder="1" applyAlignment="1">
      <alignment wrapText="1"/>
    </xf>
    <xf numFmtId="0" fontId="92" fillId="49" borderId="139" xfId="0" applyFont="1" applyFill="1" applyBorder="1" applyAlignment="1">
      <alignment horizontal="center" vertical="center" wrapText="1"/>
    </xf>
    <xf numFmtId="0" fontId="0" fillId="0" borderId="139" xfId="0" applyBorder="1" applyAlignment="1">
      <alignment horizontal="center" vertical="center" wrapText="1"/>
    </xf>
    <xf numFmtId="0" fontId="0" fillId="0" borderId="230" xfId="0" applyBorder="1" applyAlignment="1">
      <alignment horizontal="center" vertical="center" wrapText="1"/>
    </xf>
    <xf numFmtId="189" fontId="54" fillId="33" borderId="228" xfId="0" applyNumberFormat="1" applyFont="1" applyFill="1" applyBorder="1" applyAlignment="1">
      <alignment/>
    </xf>
    <xf numFmtId="0" fontId="0" fillId="0" borderId="229" xfId="0" applyBorder="1" applyAlignment="1">
      <alignment/>
    </xf>
    <xf numFmtId="189" fontId="54" fillId="33" borderId="231" xfId="0" applyNumberFormat="1" applyFont="1" applyFill="1" applyBorder="1" applyAlignment="1">
      <alignment/>
    </xf>
    <xf numFmtId="0" fontId="0" fillId="0" borderId="232" xfId="0" applyBorder="1" applyAlignment="1">
      <alignment/>
    </xf>
    <xf numFmtId="189" fontId="39" fillId="33" borderId="228" xfId="0" applyNumberFormat="1" applyFont="1" applyFill="1" applyBorder="1" applyAlignment="1">
      <alignment vertical="center"/>
    </xf>
    <xf numFmtId="189" fontId="39" fillId="33" borderId="229" xfId="0" applyNumberFormat="1" applyFont="1" applyFill="1" applyBorder="1" applyAlignment="1">
      <alignment vertical="center"/>
    </xf>
    <xf numFmtId="0" fontId="55" fillId="0" borderId="229" xfId="0" applyFont="1" applyBorder="1" applyAlignment="1">
      <alignment vertical="center"/>
    </xf>
    <xf numFmtId="0" fontId="59" fillId="33" borderId="0" xfId="0" applyFont="1" applyFill="1" applyBorder="1" applyAlignment="1">
      <alignment horizontal="left" vertical="top"/>
    </xf>
    <xf numFmtId="0" fontId="113" fillId="33" borderId="0" xfId="0" applyFont="1" applyFill="1" applyBorder="1" applyAlignment="1">
      <alignment horizontal="right"/>
    </xf>
    <xf numFmtId="189" fontId="39" fillId="33" borderId="0" xfId="0" applyNumberFormat="1" applyFont="1" applyFill="1" applyBorder="1" applyAlignment="1">
      <alignment/>
    </xf>
    <xf numFmtId="189" fontId="39" fillId="33" borderId="126" xfId="0" applyNumberFormat="1" applyFont="1" applyFill="1" applyBorder="1" applyAlignment="1">
      <alignment/>
    </xf>
    <xf numFmtId="189" fontId="1" fillId="33" borderId="126" xfId="0" applyNumberFormat="1" applyFont="1" applyFill="1" applyBorder="1" applyAlignment="1">
      <alignment/>
    </xf>
    <xf numFmtId="0" fontId="24" fillId="33" borderId="0" xfId="0" applyFont="1" applyFill="1" applyBorder="1" applyAlignment="1">
      <alignment horizontal="center"/>
    </xf>
    <xf numFmtId="0" fontId="0" fillId="0" borderId="0" xfId="0" applyBorder="1" applyAlignment="1">
      <alignment horizontal="center"/>
    </xf>
    <xf numFmtId="189" fontId="39" fillId="33" borderId="229" xfId="0" applyNumberFormat="1" applyFont="1" applyFill="1" applyBorder="1" applyAlignment="1">
      <alignment horizontal="right" vertical="center"/>
    </xf>
    <xf numFmtId="0" fontId="23" fillId="33" borderId="233" xfId="0" applyFont="1" applyFill="1" applyBorder="1" applyAlignment="1">
      <alignment horizontal="center"/>
    </xf>
    <xf numFmtId="0" fontId="23" fillId="0" borderId="233" xfId="0" applyFont="1" applyBorder="1" applyAlignment="1">
      <alignment horizontal="center"/>
    </xf>
    <xf numFmtId="182" fontId="45" fillId="33" borderId="11" xfId="0" applyNumberFormat="1" applyFont="1" applyFill="1" applyBorder="1" applyAlignment="1">
      <alignment horizontal="left" vertical="center" wrapText="1" indent="2"/>
    </xf>
    <xf numFmtId="0" fontId="45" fillId="33" borderId="11" xfId="0" applyFont="1" applyFill="1" applyBorder="1" applyAlignment="1">
      <alignment horizontal="left" vertical="center" wrapText="1" indent="2"/>
    </xf>
    <xf numFmtId="0" fontId="45" fillId="33" borderId="143" xfId="0" applyFont="1" applyFill="1" applyBorder="1" applyAlignment="1">
      <alignment horizontal="left" vertical="center" wrapText="1" indent="2"/>
    </xf>
    <xf numFmtId="0" fontId="37" fillId="0" borderId="234" xfId="0" applyFont="1" applyBorder="1" applyAlignment="1">
      <alignment horizontal="center" vertical="center"/>
    </xf>
    <xf numFmtId="0" fontId="0" fillId="0" borderId="234" xfId="0" applyBorder="1" applyAlignment="1">
      <alignment horizontal="center" vertical="center"/>
    </xf>
    <xf numFmtId="189" fontId="0" fillId="0" borderId="229" xfId="0" applyNumberFormat="1" applyBorder="1" applyAlignment="1">
      <alignment vertical="center"/>
    </xf>
    <xf numFmtId="0" fontId="0" fillId="33" borderId="150" xfId="0" applyFill="1" applyBorder="1" applyAlignment="1">
      <alignment horizontal="center" vertical="center"/>
    </xf>
    <xf numFmtId="0" fontId="0" fillId="0" borderId="219" xfId="0" applyBorder="1" applyAlignment="1">
      <alignment horizontal="center" vertical="center"/>
    </xf>
    <xf numFmtId="0" fontId="113" fillId="33" borderId="0" xfId="0" applyFont="1" applyFill="1" applyBorder="1" applyAlignment="1">
      <alignment horizontal="right" vertical="center"/>
    </xf>
    <xf numFmtId="0" fontId="0" fillId="0" borderId="131" xfId="0" applyBorder="1" applyAlignment="1">
      <alignment horizontal="right" vertical="center"/>
    </xf>
    <xf numFmtId="0" fontId="113" fillId="37" borderId="150" xfId="0" applyFont="1" applyFill="1" applyBorder="1" applyAlignment="1">
      <alignment horizontal="center" vertical="center"/>
    </xf>
    <xf numFmtId="0" fontId="121" fillId="37" borderId="150" xfId="0" applyFont="1" applyFill="1" applyBorder="1" applyAlignment="1">
      <alignment horizontal="center" vertical="center"/>
    </xf>
    <xf numFmtId="0" fontId="24" fillId="33" borderId="0" xfId="0" applyFont="1" applyFill="1" applyBorder="1" applyAlignment="1">
      <alignment horizontal="right"/>
    </xf>
    <xf numFmtId="0" fontId="24" fillId="33" borderId="12" xfId="0" applyFont="1" applyFill="1" applyBorder="1" applyAlignment="1">
      <alignment horizontal="right"/>
    </xf>
    <xf numFmtId="0" fontId="1" fillId="33" borderId="12" xfId="0" applyFont="1" applyFill="1" applyBorder="1" applyAlignment="1">
      <alignment horizontal="right"/>
    </xf>
    <xf numFmtId="0" fontId="57" fillId="33" borderId="126" xfId="0" applyFont="1" applyFill="1" applyBorder="1" applyAlignment="1">
      <alignment horizontal="center"/>
    </xf>
    <xf numFmtId="0" fontId="58" fillId="33" borderId="126" xfId="0" applyFont="1" applyFill="1" applyBorder="1" applyAlignment="1">
      <alignment/>
    </xf>
    <xf numFmtId="0" fontId="0" fillId="0" borderId="12" xfId="0" applyBorder="1" applyAlignment="1">
      <alignment horizontal="right"/>
    </xf>
    <xf numFmtId="0" fontId="57" fillId="33" borderId="126" xfId="0" applyFont="1" applyFill="1" applyBorder="1" applyAlignment="1">
      <alignment/>
    </xf>
    <xf numFmtId="0" fontId="0" fillId="33" borderId="0" xfId="0" applyFill="1" applyBorder="1" applyAlignment="1">
      <alignment horizontal="left" vertical="top"/>
    </xf>
    <xf numFmtId="189" fontId="39" fillId="33" borderId="228" xfId="0" applyNumberFormat="1" applyFont="1" applyFill="1" applyBorder="1" applyAlignment="1">
      <alignment/>
    </xf>
    <xf numFmtId="0" fontId="57" fillId="33" borderId="0" xfId="0" applyFont="1" applyFill="1" applyBorder="1" applyAlignment="1">
      <alignment horizontal="center" vertical="center"/>
    </xf>
    <xf numFmtId="0" fontId="22" fillId="33" borderId="0" xfId="0" applyFont="1" applyFill="1" applyBorder="1" applyAlignment="1">
      <alignment horizontal="center" vertical="center"/>
    </xf>
    <xf numFmtId="0" fontId="57" fillId="33" borderId="131" xfId="0" applyFont="1" applyFill="1" applyBorder="1" applyAlignment="1">
      <alignment horizontal="center" vertical="center"/>
    </xf>
    <xf numFmtId="0" fontId="57" fillId="33" borderId="148" xfId="0" applyFont="1" applyFill="1" applyBorder="1" applyAlignment="1">
      <alignment horizontal="center" vertical="center"/>
    </xf>
    <xf numFmtId="0" fontId="22" fillId="33" borderId="149" xfId="0" applyFont="1" applyFill="1" applyBorder="1" applyAlignment="1">
      <alignment horizontal="center" vertical="center"/>
    </xf>
    <xf numFmtId="0" fontId="108" fillId="0" borderId="0" xfId="0" applyFont="1" applyBorder="1" applyAlignment="1">
      <alignment horizontal="center" vertical="center"/>
    </xf>
    <xf numFmtId="0" fontId="78" fillId="0" borderId="0" xfId="0" applyFont="1" applyBorder="1" applyAlignment="1">
      <alignment horizontal="center" vertical="center"/>
    </xf>
    <xf numFmtId="0" fontId="128" fillId="36" borderId="235" xfId="0" applyFont="1" applyFill="1" applyBorder="1" applyAlignment="1">
      <alignment horizontal="center" vertical="center" wrapText="1"/>
    </xf>
    <xf numFmtId="0" fontId="128" fillId="36" borderId="236" xfId="0" applyFont="1" applyFill="1" applyBorder="1" applyAlignment="1">
      <alignment horizontal="center" vertical="center" wrapText="1"/>
    </xf>
    <xf numFmtId="0" fontId="128" fillId="36" borderId="237" xfId="0" applyFont="1" applyFill="1" applyBorder="1" applyAlignment="1">
      <alignment horizontal="center" vertical="center" wrapText="1"/>
    </xf>
    <xf numFmtId="0" fontId="128" fillId="36" borderId="233" xfId="0" applyFont="1" applyFill="1" applyBorder="1" applyAlignment="1">
      <alignment horizontal="center" vertical="center" wrapText="1"/>
    </xf>
    <xf numFmtId="0" fontId="129" fillId="33" borderId="153" xfId="0" applyFont="1" applyFill="1" applyBorder="1" applyAlignment="1">
      <alignment horizontal="center" vertical="center" wrapText="1"/>
    </xf>
    <xf numFmtId="0" fontId="43" fillId="0" borderId="126" xfId="0" applyFont="1" applyBorder="1" applyAlignment="1">
      <alignment horizontal="center" vertical="center"/>
    </xf>
    <xf numFmtId="0" fontId="43" fillId="0" borderId="141" xfId="0" applyFont="1" applyBorder="1" applyAlignment="1">
      <alignment horizontal="center" vertical="center"/>
    </xf>
    <xf numFmtId="0" fontId="0" fillId="33" borderId="151" xfId="0" applyFill="1" applyBorder="1" applyAlignment="1">
      <alignment horizontal="right" vertical="center"/>
    </xf>
    <xf numFmtId="0" fontId="0" fillId="33" borderId="11" xfId="0" applyFill="1" applyBorder="1" applyAlignment="1">
      <alignment horizontal="right" vertical="center"/>
    </xf>
    <xf numFmtId="0" fontId="73" fillId="36" borderId="238" xfId="0" applyFont="1" applyFill="1" applyBorder="1" applyAlignment="1" applyProtection="1">
      <alignment horizontal="center" vertical="center" wrapText="1"/>
      <protection/>
    </xf>
    <xf numFmtId="0" fontId="0" fillId="0" borderId="234" xfId="0" applyBorder="1" applyAlignment="1">
      <alignment horizontal="center" vertical="center" wrapText="1"/>
    </xf>
    <xf numFmtId="0" fontId="116" fillId="33" borderId="12" xfId="0" applyFont="1" applyFill="1" applyBorder="1" applyAlignment="1">
      <alignment horizontal="right" vertical="center"/>
    </xf>
    <xf numFmtId="0" fontId="0" fillId="0" borderId="12" xfId="0" applyBorder="1" applyAlignment="1">
      <alignment horizontal="right" vertical="center"/>
    </xf>
    <xf numFmtId="0" fontId="0" fillId="54" borderId="128" xfId="0" applyFill="1" applyBorder="1" applyAlignment="1">
      <alignment/>
    </xf>
    <xf numFmtId="0" fontId="0" fillId="0" borderId="129" xfId="0" applyBorder="1" applyAlignment="1">
      <alignment/>
    </xf>
    <xf numFmtId="0" fontId="0" fillId="0" borderId="130" xfId="0" applyBorder="1" applyAlignment="1">
      <alignment/>
    </xf>
    <xf numFmtId="0" fontId="23" fillId="33" borderId="239" xfId="0" applyFont="1" applyFill="1" applyBorder="1" applyAlignment="1">
      <alignment horizontal="center" vertical="center"/>
    </xf>
    <xf numFmtId="0" fontId="23" fillId="0" borderId="234" xfId="0" applyFont="1" applyBorder="1" applyAlignment="1">
      <alignment horizontal="center" vertical="center"/>
    </xf>
    <xf numFmtId="0" fontId="23" fillId="0" borderId="240" xfId="0" applyFont="1" applyBorder="1" applyAlignment="1">
      <alignment horizontal="center" vertical="center"/>
    </xf>
    <xf numFmtId="0" fontId="5" fillId="33" borderId="0" xfId="0" applyFont="1" applyFill="1" applyBorder="1" applyAlignment="1">
      <alignment horizontal="right"/>
    </xf>
    <xf numFmtId="0" fontId="4" fillId="0" borderId="0" xfId="0" applyFont="1" applyBorder="1" applyAlignment="1">
      <alignment horizontal="right"/>
    </xf>
    <xf numFmtId="0" fontId="120" fillId="33" borderId="12" xfId="0" applyFont="1" applyFill="1" applyBorder="1" applyAlignment="1">
      <alignment horizontal="center" vertical="center"/>
    </xf>
    <xf numFmtId="0" fontId="0" fillId="0" borderId="12" xfId="0" applyBorder="1" applyAlignment="1">
      <alignment/>
    </xf>
    <xf numFmtId="0" fontId="45" fillId="33" borderId="154"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142" xfId="0" applyFont="1" applyBorder="1" applyAlignment="1">
      <alignment horizontal="center" vertical="center"/>
    </xf>
    <xf numFmtId="0" fontId="123" fillId="48" borderId="0" xfId="0" applyFont="1" applyFill="1" applyBorder="1" applyAlignment="1">
      <alignment horizontal="center" vertical="center" wrapText="1"/>
    </xf>
    <xf numFmtId="0" fontId="91" fillId="48" borderId="129" xfId="0" applyFont="1" applyFill="1" applyBorder="1" applyAlignment="1">
      <alignment horizontal="center" vertical="center" wrapText="1"/>
    </xf>
    <xf numFmtId="0" fontId="0" fillId="48" borderId="129" xfId="0" applyFill="1" applyBorder="1" applyAlignment="1">
      <alignment horizontal="center" vertical="center" wrapText="1"/>
    </xf>
    <xf numFmtId="0" fontId="120" fillId="0" borderId="236" xfId="0" applyFont="1" applyBorder="1" applyAlignment="1">
      <alignment horizontal="center" vertical="center" wrapText="1"/>
    </xf>
    <xf numFmtId="0" fontId="0" fillId="0" borderId="236" xfId="0" applyBorder="1" applyAlignment="1">
      <alignment horizontal="center" vertical="center" wrapText="1"/>
    </xf>
    <xf numFmtId="0" fontId="0" fillId="0" borderId="241" xfId="0" applyBorder="1" applyAlignment="1">
      <alignment horizontal="center" vertical="center" wrapText="1"/>
    </xf>
    <xf numFmtId="0" fontId="0" fillId="0" borderId="233" xfId="0" applyBorder="1" applyAlignment="1">
      <alignment horizontal="center" vertical="center" wrapText="1"/>
    </xf>
    <xf numFmtId="0" fontId="0" fillId="0" borderId="242" xfId="0" applyBorder="1" applyAlignment="1">
      <alignment horizontal="center" vertical="center" wrapText="1"/>
    </xf>
    <xf numFmtId="189" fontId="56" fillId="33" borderId="0" xfId="0" applyNumberFormat="1" applyFont="1" applyFill="1" applyBorder="1" applyAlignment="1">
      <alignment horizontal="right"/>
    </xf>
    <xf numFmtId="0" fontId="0" fillId="33" borderId="0" xfId="0" applyFill="1" applyBorder="1" applyAlignment="1">
      <alignment horizontal="right"/>
    </xf>
    <xf numFmtId="189" fontId="39" fillId="33" borderId="228" xfId="0" applyNumberFormat="1" applyFont="1" applyFill="1" applyBorder="1" applyAlignment="1">
      <alignment horizontal="right"/>
    </xf>
    <xf numFmtId="0" fontId="0" fillId="0" borderId="243" xfId="0" applyBorder="1" applyAlignment="1">
      <alignment horizontal="right"/>
    </xf>
    <xf numFmtId="0" fontId="113" fillId="37" borderId="158" xfId="0" applyFont="1" applyFill="1" applyBorder="1" applyAlignment="1">
      <alignment horizontal="center" vertical="center"/>
    </xf>
    <xf numFmtId="0" fontId="114" fillId="37" borderId="150" xfId="0" applyFont="1" applyFill="1" applyBorder="1" applyAlignment="1">
      <alignment horizontal="center" vertical="center"/>
    </xf>
    <xf numFmtId="0" fontId="0" fillId="33" borderId="244"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135" fillId="33" borderId="126" xfId="0" applyFont="1" applyFill="1" applyBorder="1" applyAlignment="1">
      <alignment vertical="center"/>
    </xf>
    <xf numFmtId="0" fontId="22" fillId="33" borderId="0" xfId="0" applyFont="1" applyFill="1" applyBorder="1" applyAlignment="1">
      <alignment horizontal="left" vertical="center" wrapText="1" indent="1"/>
    </xf>
    <xf numFmtId="0" fontId="0" fillId="33" borderId="0" xfId="0" applyFill="1" applyBorder="1" applyAlignment="1" applyProtection="1">
      <alignment horizontal="center" vertical="center"/>
      <protection locked="0"/>
    </xf>
    <xf numFmtId="0" fontId="24" fillId="36" borderId="0" xfId="0" applyFont="1" applyFill="1" applyAlignment="1">
      <alignment horizontal="center" vertical="center" wrapText="1"/>
    </xf>
    <xf numFmtId="193" fontId="22" fillId="0" borderId="134" xfId="0" applyNumberFormat="1" applyFont="1" applyBorder="1" applyAlignment="1" applyProtection="1">
      <alignment horizontal="center" vertical="center" wrapText="1"/>
      <protection locked="0"/>
    </xf>
    <xf numFmtId="0" fontId="22" fillId="0" borderId="134" xfId="0" applyFont="1" applyBorder="1" applyAlignment="1" applyProtection="1">
      <alignment horizontal="center" vertical="center" wrapText="1"/>
      <protection locked="0"/>
    </xf>
    <xf numFmtId="193" fontId="22" fillId="0" borderId="132" xfId="0" applyNumberFormat="1" applyFont="1" applyBorder="1" applyAlignment="1" applyProtection="1">
      <alignment horizontal="center" vertical="center" wrapText="1"/>
      <protection locked="0"/>
    </xf>
    <xf numFmtId="0" fontId="22" fillId="0" borderId="132" xfId="0" applyFont="1" applyBorder="1" applyAlignment="1" applyProtection="1">
      <alignment horizontal="center" vertical="center" wrapText="1"/>
      <protection locked="0"/>
    </xf>
    <xf numFmtId="0" fontId="54" fillId="0" borderId="245" xfId="0" applyFont="1" applyBorder="1" applyAlignment="1">
      <alignment horizontal="left" vertical="center" wrapText="1" indent="1"/>
    </xf>
    <xf numFmtId="0" fontId="54" fillId="0" borderId="218" xfId="0" applyFont="1" applyBorder="1" applyAlignment="1">
      <alignment horizontal="left" vertical="center" wrapText="1" indent="1"/>
    </xf>
    <xf numFmtId="0" fontId="54" fillId="0" borderId="150" xfId="0" applyFont="1" applyBorder="1" applyAlignment="1">
      <alignment horizontal="left" vertical="center" wrapText="1" indent="1"/>
    </xf>
    <xf numFmtId="0" fontId="54" fillId="0" borderId="135" xfId="0" applyFont="1" applyBorder="1" applyAlignment="1">
      <alignment horizontal="left" vertical="center" wrapText="1" indent="1"/>
    </xf>
    <xf numFmtId="0" fontId="54" fillId="33" borderId="149" xfId="0" applyFont="1" applyFill="1" applyBorder="1" applyAlignment="1">
      <alignment horizontal="center" vertical="center"/>
    </xf>
    <xf numFmtId="0" fontId="54" fillId="33" borderId="0" xfId="0" applyFont="1" applyFill="1" applyBorder="1" applyAlignment="1">
      <alignment horizontal="center" vertical="center"/>
    </xf>
    <xf numFmtId="0" fontId="2" fillId="33" borderId="221" xfId="0" applyFont="1" applyFill="1" applyBorder="1" applyAlignment="1">
      <alignment horizontal="center" vertical="center"/>
    </xf>
    <xf numFmtId="0" fontId="0" fillId="0" borderId="158" xfId="0" applyBorder="1" applyAlignment="1">
      <alignment horizontal="center" vertical="center" wrapText="1"/>
    </xf>
    <xf numFmtId="0" fontId="0" fillId="0" borderId="144" xfId="0" applyBorder="1" applyAlignment="1">
      <alignment horizontal="center" vertical="center" wrapText="1"/>
    </xf>
    <xf numFmtId="0" fontId="0" fillId="0" borderId="134" xfId="0" applyBorder="1" applyAlignment="1">
      <alignment horizontal="center" vertical="center" wrapText="1"/>
    </xf>
    <xf numFmtId="0" fontId="37" fillId="33" borderId="11" xfId="0" applyFont="1" applyFill="1" applyBorder="1" applyAlignment="1">
      <alignment horizontal="center" vertical="center"/>
    </xf>
    <xf numFmtId="0" fontId="39" fillId="33" borderId="153" xfId="0" applyFont="1" applyFill="1" applyBorder="1" applyAlignment="1">
      <alignment horizontal="center" vertical="center"/>
    </xf>
    <xf numFmtId="0" fontId="55" fillId="33" borderId="126" xfId="0" applyFont="1" applyFill="1" applyBorder="1" applyAlignment="1">
      <alignment/>
    </xf>
    <xf numFmtId="0" fontId="55" fillId="33" borderId="141" xfId="0" applyFont="1" applyFill="1" applyBorder="1" applyAlignment="1">
      <alignment/>
    </xf>
    <xf numFmtId="0" fontId="54" fillId="33" borderId="11" xfId="0" applyFont="1" applyFill="1" applyBorder="1" applyAlignment="1">
      <alignment horizontal="left" vertical="center" wrapText="1" indent="1"/>
    </xf>
    <xf numFmtId="0" fontId="55" fillId="0" borderId="126" xfId="0" applyFont="1" applyBorder="1" applyAlignment="1">
      <alignment/>
    </xf>
    <xf numFmtId="0" fontId="55" fillId="0" borderId="141" xfId="0" applyFont="1" applyBorder="1" applyAlignment="1">
      <alignment/>
    </xf>
    <xf numFmtId="0" fontId="67" fillId="34" borderId="246" xfId="0" applyFont="1" applyFill="1" applyBorder="1" applyAlignment="1" applyProtection="1">
      <alignment horizontal="center"/>
      <protection/>
    </xf>
    <xf numFmtId="0" fontId="68" fillId="0" borderId="247" xfId="0" applyFont="1" applyBorder="1" applyAlignment="1" applyProtection="1">
      <alignment horizontal="center"/>
      <protection/>
    </xf>
    <xf numFmtId="183" fontId="66" fillId="0" borderId="248" xfId="0" applyNumberFormat="1" applyFont="1" applyFill="1" applyBorder="1" applyAlignment="1" applyProtection="1">
      <alignment horizontal="center"/>
      <protection locked="0"/>
    </xf>
    <xf numFmtId="0" fontId="66" fillId="0" borderId="249" xfId="0" applyFont="1" applyFill="1" applyBorder="1" applyAlignment="1" applyProtection="1">
      <alignment horizontal="center"/>
      <protection locked="0"/>
    </xf>
    <xf numFmtId="0" fontId="85" fillId="38" borderId="45" xfId="0" applyFont="1" applyFill="1" applyBorder="1" applyAlignment="1" applyProtection="1">
      <alignment horizontal="center" vertical="center"/>
      <protection/>
    </xf>
    <xf numFmtId="0" fontId="0" fillId="0" borderId="45" xfId="0" applyBorder="1" applyAlignment="1">
      <alignment horizontal="center" vertical="center"/>
    </xf>
    <xf numFmtId="0" fontId="0" fillId="0" borderId="168" xfId="0" applyBorder="1" applyAlignment="1">
      <alignment horizontal="center" vertical="center"/>
    </xf>
    <xf numFmtId="0" fontId="64" fillId="37" borderId="250" xfId="0" applyFont="1" applyFill="1" applyBorder="1" applyAlignment="1" applyProtection="1">
      <alignment horizontal="center" vertical="center" wrapText="1"/>
      <protection/>
    </xf>
    <xf numFmtId="0" fontId="64" fillId="37" borderId="54" xfId="0" applyFont="1" applyFill="1" applyBorder="1" applyAlignment="1" applyProtection="1">
      <alignment horizontal="center" vertical="center" wrapText="1"/>
      <protection/>
    </xf>
    <xf numFmtId="0" fontId="0" fillId="37" borderId="251" xfId="0" applyFill="1" applyBorder="1" applyAlignment="1" applyProtection="1">
      <alignment horizontal="center" vertical="center" wrapText="1"/>
      <protection/>
    </xf>
    <xf numFmtId="0" fontId="0" fillId="0" borderId="252" xfId="0" applyBorder="1" applyAlignment="1">
      <alignment horizontal="center" vertical="center" wrapText="1"/>
    </xf>
    <xf numFmtId="0" fontId="0" fillId="0" borderId="29" xfId="0" applyBorder="1" applyAlignment="1">
      <alignment horizontal="center" vertical="center" wrapText="1"/>
    </xf>
    <xf numFmtId="0" fontId="0" fillId="0" borderId="253" xfId="0" applyBorder="1" applyAlignment="1">
      <alignment horizontal="center" vertical="center" wrapText="1"/>
    </xf>
    <xf numFmtId="0" fontId="65" fillId="36" borderId="246" xfId="0" applyFont="1" applyFill="1" applyBorder="1" applyAlignment="1" applyProtection="1">
      <alignment horizontal="center"/>
      <protection/>
    </xf>
    <xf numFmtId="0" fontId="0" fillId="0" borderId="254" xfId="0" applyBorder="1" applyAlignment="1">
      <alignment horizontal="center"/>
    </xf>
    <xf numFmtId="0" fontId="65" fillId="36" borderId="248" xfId="0" applyFont="1" applyFill="1" applyBorder="1" applyAlignment="1" applyProtection="1">
      <alignment horizontal="center"/>
      <protection/>
    </xf>
    <xf numFmtId="0" fontId="0" fillId="0" borderId="255" xfId="0" applyBorder="1" applyAlignment="1">
      <alignment horizontal="center"/>
    </xf>
    <xf numFmtId="0" fontId="65" fillId="37" borderId="246" xfId="0" applyFont="1" applyFill="1" applyBorder="1" applyAlignment="1" applyProtection="1">
      <alignment horizontal="center"/>
      <protection/>
    </xf>
    <xf numFmtId="0" fontId="0" fillId="0" borderId="256" xfId="0" applyBorder="1" applyAlignment="1">
      <alignment horizontal="center"/>
    </xf>
    <xf numFmtId="0" fontId="0" fillId="0" borderId="247" xfId="0" applyBorder="1" applyAlignment="1">
      <alignment horizontal="center"/>
    </xf>
    <xf numFmtId="0" fontId="77" fillId="36" borderId="145" xfId="0" applyFont="1" applyFill="1" applyBorder="1" applyAlignment="1" applyProtection="1">
      <alignment horizontal="left" vertical="center" wrapText="1"/>
      <protection/>
    </xf>
    <xf numFmtId="0" fontId="0" fillId="0" borderId="257" xfId="0" applyFont="1" applyBorder="1" applyAlignment="1" applyProtection="1">
      <alignment horizontal="left" vertical="center" wrapText="1"/>
      <protection/>
    </xf>
    <xf numFmtId="0" fontId="26" fillId="38" borderId="43" xfId="44" applyFont="1" applyFill="1" applyBorder="1" applyAlignment="1" applyProtection="1">
      <alignment horizontal="center"/>
      <protection/>
    </xf>
    <xf numFmtId="0" fontId="0" fillId="0" borderId="43" xfId="0" applyBorder="1" applyAlignment="1">
      <alignment horizontal="center"/>
    </xf>
    <xf numFmtId="0" fontId="84" fillId="38" borderId="0" xfId="44" applyFont="1" applyFill="1" applyBorder="1" applyAlignment="1" applyProtection="1">
      <alignment horizontal="left"/>
      <protection/>
    </xf>
    <xf numFmtId="0" fontId="65" fillId="36" borderId="258" xfId="0" applyFont="1" applyFill="1" applyBorder="1" applyAlignment="1" applyProtection="1">
      <alignment horizontal="center"/>
      <protection/>
    </xf>
    <xf numFmtId="0" fontId="0" fillId="0" borderId="159" xfId="0" applyBorder="1" applyAlignment="1">
      <alignment horizontal="center"/>
    </xf>
    <xf numFmtId="0" fontId="65" fillId="38" borderId="0" xfId="0" applyFont="1" applyFill="1" applyBorder="1" applyAlignment="1" applyProtection="1">
      <alignment horizontal="center"/>
      <protection/>
    </xf>
    <xf numFmtId="0" fontId="0" fillId="38" borderId="0" xfId="0" applyFill="1" applyBorder="1" applyAlignment="1">
      <alignment horizontal="center"/>
    </xf>
    <xf numFmtId="0" fontId="26" fillId="38" borderId="43" xfId="44" applyFill="1" applyBorder="1" applyAlignment="1" applyProtection="1">
      <alignment horizontal="lef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2">
    <dxf>
      <font>
        <b/>
        <i val="0"/>
        <color indexed="10"/>
      </font>
      <fill>
        <patternFill>
          <bgColor indexed="9"/>
        </patternFill>
      </fill>
    </dxf>
    <dxf>
      <font>
        <color indexed="26"/>
      </font>
      <fill>
        <patternFill>
          <bgColor indexed="26"/>
        </patternFill>
      </fill>
    </dxf>
    <dxf>
      <font>
        <color indexed="9"/>
      </font>
      <fill>
        <patternFill>
          <bgColor indexed="10"/>
        </patternFill>
      </fill>
    </dxf>
    <dxf>
      <font>
        <b/>
        <i val="0"/>
        <color indexed="10"/>
      </font>
    </dxf>
    <dxf>
      <font>
        <b/>
        <i val="0"/>
        <color indexed="12"/>
      </font>
    </dxf>
    <dxf>
      <font>
        <color indexed="26"/>
      </font>
      <fill>
        <patternFill>
          <bgColor indexed="26"/>
        </patternFill>
      </fill>
    </dxf>
    <dxf>
      <font>
        <color indexed="9"/>
      </font>
      <fill>
        <patternFill>
          <bgColor indexed="10"/>
        </patternFill>
      </fill>
    </dxf>
    <dxf>
      <fill>
        <patternFill>
          <bgColor indexed="8"/>
        </patternFill>
      </fill>
    </dxf>
    <dxf>
      <fill>
        <patternFill>
          <bgColor indexed="8"/>
        </patternFill>
      </fill>
    </dxf>
    <dxf>
      <font>
        <b/>
        <i val="0"/>
        <color indexed="9"/>
      </font>
      <fill>
        <patternFill>
          <bgColor indexed="10"/>
        </patternFill>
      </fill>
    </dxf>
    <dxf>
      <font>
        <color indexed="9"/>
      </font>
      <fill>
        <patternFill>
          <bgColor indexed="10"/>
        </patternFill>
      </fill>
    </dxf>
    <dxf>
      <fill>
        <patternFill>
          <bgColor indexed="10"/>
        </patternFill>
      </fill>
      <border>
        <left style="thin">
          <color indexed="30"/>
        </left>
        <right style="thin">
          <color indexed="30"/>
        </right>
        <top style="thin">
          <color indexed="30"/>
        </top>
        <bottom style="thin">
          <color indexed="30"/>
        </bottom>
      </border>
    </dxf>
    <dxf>
      <font>
        <color indexed="26"/>
      </font>
      <fill>
        <patternFill>
          <bgColor indexed="26"/>
        </patternFill>
      </fill>
    </dxf>
    <dxf>
      <font>
        <color indexed="9"/>
      </font>
      <fill>
        <patternFill>
          <bgColor indexed="10"/>
        </patternFill>
      </fill>
    </dxf>
    <dxf>
      <font>
        <color indexed="26"/>
      </font>
      <fill>
        <patternFill>
          <bgColor indexed="26"/>
        </patternFill>
      </fill>
      <border>
        <left style="thin">
          <color indexed="26"/>
        </left>
        <right style="thin">
          <color indexed="26"/>
        </right>
        <top style="thin">
          <color indexed="26"/>
        </top>
        <bottom style="thin">
          <color indexed="26"/>
        </bottom>
      </border>
    </dxf>
    <dxf>
      <font>
        <b/>
        <i val="0"/>
        <color indexed="9"/>
      </font>
      <fill>
        <patternFill>
          <bgColor indexed="10"/>
        </patternFill>
      </fill>
      <border>
        <left/>
        <right/>
        <top/>
        <bottom/>
      </border>
    </dxf>
    <dxf>
      <font>
        <color indexed="9"/>
      </font>
      <fill>
        <patternFill>
          <bgColor indexed="10"/>
        </patternFill>
      </fill>
    </dxf>
    <dxf>
      <font>
        <b/>
        <i val="0"/>
        <color indexed="10"/>
      </font>
    </dxf>
    <dxf>
      <font>
        <b/>
        <i val="0"/>
        <color indexed="12"/>
      </font>
    </dxf>
    <dxf>
      <font>
        <b/>
        <i val="0"/>
        <color indexed="10"/>
      </font>
    </dxf>
    <dxf>
      <font>
        <b/>
        <i val="0"/>
        <color indexed="12"/>
      </font>
    </dxf>
    <dxf>
      <font>
        <color indexed="9"/>
      </font>
    </dxf>
    <dxf>
      <font>
        <color indexed="9"/>
      </font>
    </dxf>
    <dxf>
      <font>
        <b/>
        <i val="0"/>
        <color indexed="12"/>
      </font>
      <fill>
        <patternFill>
          <bgColor indexed="13"/>
        </patternFill>
      </fill>
      <border>
        <left style="thin"/>
        <right style="thin"/>
        <top style="thin"/>
        <bottom style="thin"/>
      </border>
    </dxf>
    <dxf>
      <font>
        <b/>
        <i val="0"/>
        <color indexed="9"/>
      </font>
      <fill>
        <patternFill>
          <bgColor indexed="11"/>
        </patternFill>
      </fill>
      <border>
        <left style="thin">
          <color indexed="12"/>
        </left>
        <right style="thin">
          <color indexed="12"/>
        </right>
        <top style="thin">
          <color indexed="12"/>
        </top>
        <bottom style="thin">
          <color indexed="12"/>
        </bottom>
      </border>
    </dxf>
    <dxf>
      <font>
        <b/>
        <i val="0"/>
        <color indexed="12"/>
      </font>
      <fill>
        <patternFill>
          <bgColor indexed="13"/>
        </patternFill>
      </fill>
      <border>
        <left style="thin"/>
        <right style="thin"/>
        <top style="thin"/>
        <bottom style="thin"/>
      </border>
    </dxf>
    <dxf>
      <font>
        <b/>
        <i val="0"/>
        <color indexed="9"/>
      </font>
      <fill>
        <patternFill>
          <bgColor indexed="10"/>
        </patternFill>
      </fill>
      <border>
        <left style="thin">
          <color indexed="48"/>
        </left>
        <right style="thin">
          <color indexed="48"/>
        </right>
        <top style="thin">
          <color indexed="48"/>
        </top>
        <bottom style="thin">
          <color indexed="48"/>
        </bottom>
      </border>
    </dxf>
    <dxf>
      <font>
        <b/>
        <i val="0"/>
        <color indexed="9"/>
      </font>
      <fill>
        <patternFill>
          <bgColor indexed="11"/>
        </patternFill>
      </fill>
      <border>
        <left style="thin">
          <color indexed="12"/>
        </left>
        <right style="thin">
          <color indexed="12"/>
        </right>
        <top style="thin">
          <color indexed="12"/>
        </top>
        <bottom style="thin">
          <color indexed="12"/>
        </bottom>
      </border>
    </dxf>
    <dxf>
      <font>
        <b/>
        <i val="0"/>
        <color indexed="10"/>
      </font>
    </dxf>
    <dxf>
      <font>
        <b/>
        <i val="0"/>
        <color indexed="12"/>
      </font>
    </dxf>
    <dxf>
      <font>
        <b/>
        <i val="0"/>
        <color indexed="9"/>
      </font>
      <fill>
        <patternFill>
          <bgColor indexed="10"/>
        </patternFill>
      </fill>
    </dxf>
    <dxf>
      <font>
        <b/>
        <i val="0"/>
        <color indexed="12"/>
      </font>
      <fill>
        <patternFill>
          <bgColor indexed="13"/>
        </patternFill>
      </fill>
      <border>
        <left style="thin"/>
        <right style="thin"/>
        <top style="thin"/>
        <bottom style="thin"/>
      </border>
    </dxf>
    <dxf>
      <font>
        <b/>
        <i val="0"/>
        <color indexed="9"/>
      </font>
      <fill>
        <patternFill>
          <bgColor indexed="10"/>
        </patternFill>
      </fill>
      <border>
        <left style="thin">
          <color indexed="48"/>
        </left>
        <right style="thin">
          <color indexed="48"/>
        </right>
        <top style="thin">
          <color indexed="48"/>
        </top>
        <bottom style="thin">
          <color indexed="48"/>
        </bottom>
      </border>
    </dxf>
    <dxf>
      <font>
        <b/>
        <i val="0"/>
        <color indexed="9"/>
      </font>
      <fill>
        <patternFill>
          <bgColor indexed="11"/>
        </patternFill>
      </fill>
      <border>
        <left style="thin">
          <color indexed="12"/>
        </left>
        <right style="thin">
          <color indexed="12"/>
        </right>
        <top style="thin">
          <color indexed="12"/>
        </top>
        <bottom style="thin">
          <color indexed="12"/>
        </bottom>
      </border>
    </dxf>
    <dxf>
      <font>
        <b/>
        <i val="0"/>
        <color indexed="12"/>
      </font>
      <fill>
        <patternFill>
          <bgColor indexed="13"/>
        </patternFill>
      </fill>
      <border>
        <left style="thin"/>
        <right style="thin"/>
        <top style="thin"/>
        <bottom style="thin"/>
      </border>
    </dxf>
    <dxf>
      <font>
        <b/>
        <i val="0"/>
        <color indexed="9"/>
      </font>
      <fill>
        <patternFill>
          <bgColor indexed="10"/>
        </patternFill>
      </fill>
      <border>
        <left style="thin">
          <color indexed="48"/>
        </left>
        <right style="thin">
          <color indexed="48"/>
        </right>
        <top style="thin">
          <color indexed="48"/>
        </top>
        <bottom style="thin">
          <color indexed="48"/>
        </bottom>
      </border>
    </dxf>
    <dxf>
      <font>
        <b/>
        <i val="0"/>
        <color indexed="9"/>
      </font>
      <fill>
        <patternFill>
          <bgColor indexed="11"/>
        </patternFill>
      </fill>
      <border>
        <left style="thin">
          <color indexed="12"/>
        </left>
        <right style="thin">
          <color indexed="12"/>
        </right>
        <top style="thin">
          <color indexed="12"/>
        </top>
        <bottom style="thin">
          <color indexed="12"/>
        </bottom>
      </border>
    </dxf>
    <dxf>
      <font>
        <b/>
        <i val="0"/>
        <color indexed="10"/>
      </font>
    </dxf>
    <dxf>
      <font>
        <b/>
        <i val="0"/>
        <color indexed="12"/>
      </font>
    </dxf>
    <dxf>
      <font>
        <b/>
        <i val="0"/>
        <color indexed="9"/>
      </font>
      <fill>
        <patternFill>
          <bgColor indexed="10"/>
        </patternFill>
      </fill>
    </dxf>
    <dxf>
      <fill>
        <patternFill>
          <bgColor indexed="10"/>
        </patternFill>
      </fill>
    </dxf>
    <dxf>
      <font>
        <b/>
        <i val="0"/>
        <color indexed="12"/>
      </font>
      <fill>
        <patternFill>
          <bgColor indexed="13"/>
        </patternFill>
      </fill>
      <border>
        <left style="thin"/>
        <right style="thin"/>
        <top style="thin"/>
        <bottom style="thin"/>
      </border>
    </dxf>
    <dxf>
      <font>
        <b/>
        <i val="0"/>
        <color indexed="9"/>
      </font>
      <fill>
        <patternFill>
          <bgColor indexed="10"/>
        </patternFill>
      </fill>
      <border>
        <left style="thin">
          <color indexed="48"/>
        </left>
        <right style="thin">
          <color indexed="48"/>
        </right>
        <top style="thin">
          <color indexed="48"/>
        </top>
        <bottom style="thin">
          <color indexed="48"/>
        </bottom>
      </border>
    </dxf>
    <dxf>
      <font>
        <b/>
        <i val="0"/>
        <color indexed="9"/>
      </font>
      <fill>
        <patternFill>
          <bgColor indexed="11"/>
        </patternFill>
      </fill>
      <border>
        <left style="thin">
          <color indexed="12"/>
        </left>
        <right style="thin">
          <color indexed="12"/>
        </right>
        <top style="thin">
          <color indexed="12"/>
        </top>
        <bottom style="thin">
          <color indexed="12"/>
        </bottom>
      </border>
    </dxf>
    <dxf>
      <font>
        <b/>
        <i val="0"/>
        <color indexed="12"/>
      </font>
      <fill>
        <patternFill>
          <bgColor indexed="13"/>
        </patternFill>
      </fill>
      <border>
        <left style="thin"/>
        <right style="thin"/>
        <top style="thin"/>
        <bottom style="thin"/>
      </border>
    </dxf>
    <dxf>
      <font>
        <b/>
        <i val="0"/>
        <color indexed="9"/>
      </font>
      <fill>
        <patternFill>
          <bgColor indexed="10"/>
        </patternFill>
      </fill>
      <border>
        <left style="thin">
          <color indexed="48"/>
        </left>
        <right style="thin">
          <color indexed="48"/>
        </right>
        <top style="thin">
          <color indexed="48"/>
        </top>
        <bottom style="thin">
          <color indexed="48"/>
        </bottom>
      </border>
    </dxf>
    <dxf>
      <font>
        <b/>
        <i val="0"/>
        <color indexed="9"/>
      </font>
      <fill>
        <patternFill>
          <bgColor indexed="11"/>
        </patternFill>
      </fill>
      <border>
        <left style="thin">
          <color indexed="12"/>
        </left>
        <right style="thin">
          <color indexed="12"/>
        </right>
        <top style="thin">
          <color indexed="12"/>
        </top>
        <bottom style="thin">
          <color indexed="12"/>
        </bottom>
      </border>
    </dxf>
    <dxf>
      <font>
        <b/>
        <i val="0"/>
        <color indexed="10"/>
      </font>
    </dxf>
    <dxf>
      <font>
        <b/>
        <i val="0"/>
        <color indexed="12"/>
      </font>
    </dxf>
    <dxf>
      <font>
        <b/>
        <i val="0"/>
        <color rgb="FF0000FF"/>
      </font>
      <border/>
    </dxf>
    <dxf>
      <font>
        <b/>
        <i val="0"/>
        <color rgb="FFFF0000"/>
      </font>
      <border/>
    </dxf>
    <dxf>
      <font>
        <b/>
        <i val="0"/>
        <color rgb="FFFFFFFF"/>
      </font>
      <fill>
        <patternFill>
          <bgColor rgb="FF00FF00"/>
        </patternFill>
      </fill>
      <border>
        <left style="thin">
          <color rgb="FF0000FF"/>
        </left>
        <right style="thin">
          <color rgb="FF0000FF"/>
        </right>
        <top style="thin"/>
        <bottom style="thin">
          <color rgb="FF0000FF"/>
        </bottom>
      </border>
    </dxf>
    <dxf>
      <font>
        <b/>
        <i val="0"/>
        <color rgb="FFFFFFFF"/>
      </font>
      <fill>
        <patternFill>
          <bgColor rgb="FFFF0000"/>
        </patternFill>
      </fill>
      <border>
        <left style="thin">
          <color rgb="FF3366FF"/>
        </left>
        <right style="thin">
          <color rgb="FF000000"/>
        </right>
        <top style="thin"/>
        <bottom style="thin">
          <color rgb="FF000000"/>
        </bottom>
      </border>
    </dxf>
    <dxf>
      <font>
        <b/>
        <i val="0"/>
        <color rgb="FF0000FF"/>
      </font>
      <fill>
        <patternFill>
          <bgColor rgb="FFFFFF00"/>
        </patternFill>
      </fill>
      <border>
        <left style="thin">
          <color rgb="FF000000"/>
        </left>
        <right style="thin">
          <color rgb="FF000000"/>
        </right>
        <top style="thin"/>
        <bottom style="thin">
          <color rgb="FF000000"/>
        </bottom>
      </border>
    </dxf>
    <dxf>
      <font>
        <b/>
        <i val="0"/>
        <color rgb="FFFFFFFF"/>
      </font>
      <fill>
        <patternFill>
          <bgColor rgb="FFFF0000"/>
        </patternFill>
      </fill>
      <border/>
    </dxf>
    <dxf>
      <font>
        <color rgb="FFFFFFFF"/>
      </font>
      <border/>
    </dxf>
    <dxf>
      <font>
        <color rgb="FFFFFFFF"/>
      </font>
      <fill>
        <patternFill>
          <bgColor rgb="FFFF0000"/>
        </patternFill>
      </fill>
      <border/>
    </dxf>
    <dxf>
      <font>
        <b/>
        <i val="0"/>
        <color rgb="FFFFFFFF"/>
      </font>
      <fill>
        <patternFill>
          <bgColor rgb="FFFF0000"/>
        </patternFill>
      </fill>
      <border>
        <left>
          <color rgb="FF000000"/>
        </left>
        <right>
          <color rgb="FF000000"/>
        </right>
        <top>
          <color rgb="FF000000"/>
        </top>
        <bottom>
          <color rgb="FF000000"/>
        </bottom>
      </border>
    </dxf>
    <dxf>
      <font>
        <color rgb="FFFFFFCC"/>
      </font>
      <fill>
        <patternFill>
          <bgColor rgb="FFFFFFCC"/>
        </patternFill>
      </fill>
      <border>
        <left style="thin">
          <color rgb="FFFFFFCC"/>
        </left>
        <right style="thin">
          <color rgb="FFFF0000"/>
        </right>
        <top style="thin"/>
        <bottom style="thin">
          <color rgb="FFFF0000"/>
        </bottom>
      </border>
    </dxf>
    <dxf>
      <font>
        <color rgb="FFFFFFCC"/>
      </font>
      <fill>
        <patternFill>
          <bgColor rgb="FFFFFFCC"/>
        </patternFill>
      </fill>
      <border/>
    </dxf>
    <dxf>
      <fill>
        <patternFill>
          <bgColor rgb="FFFF0000"/>
        </patternFill>
      </fill>
      <border>
        <left style="thin">
          <color rgb="FF0066CC"/>
        </left>
        <right style="thin">
          <color rgb="FFFF00FF"/>
        </right>
        <top style="thin"/>
        <bottom style="thin">
          <color rgb="FFFF00FF"/>
        </bottom>
      </border>
    </dxf>
    <dxf>
      <font>
        <b/>
        <i val="0"/>
        <color rgb="FFFF0000"/>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3.emf" /><Relationship Id="rId3" Type="http://schemas.openxmlformats.org/officeDocument/2006/relationships/image" Target="../media/image17.emf" /><Relationship Id="rId4" Type="http://schemas.openxmlformats.org/officeDocument/2006/relationships/image" Target="../media/image5.emf" /><Relationship Id="rId5" Type="http://schemas.openxmlformats.org/officeDocument/2006/relationships/image" Target="../media/image2.emf" /><Relationship Id="rId6"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63.emf" /><Relationship Id="rId2" Type="http://schemas.openxmlformats.org/officeDocument/2006/relationships/image" Target="../media/image59.emf" /><Relationship Id="rId3" Type="http://schemas.openxmlformats.org/officeDocument/2006/relationships/image" Target="../media/image67.emf" /><Relationship Id="rId4" Type="http://schemas.openxmlformats.org/officeDocument/2006/relationships/image" Target="../media/image18.emf" /><Relationship Id="rId5" Type="http://schemas.openxmlformats.org/officeDocument/2006/relationships/image" Target="../media/image16.emf" /><Relationship Id="rId6" Type="http://schemas.openxmlformats.org/officeDocument/2006/relationships/image" Target="../media/image62.emf" /><Relationship Id="rId7" Type="http://schemas.openxmlformats.org/officeDocument/2006/relationships/image" Target="../media/image66.emf" /><Relationship Id="rId8" Type="http://schemas.openxmlformats.org/officeDocument/2006/relationships/image" Target="../media/image64.emf" /><Relationship Id="rId9" Type="http://schemas.openxmlformats.org/officeDocument/2006/relationships/image" Target="../media/image61.emf" /><Relationship Id="rId10" Type="http://schemas.openxmlformats.org/officeDocument/2006/relationships/image" Target="../media/image10.emf" /><Relationship Id="rId11" Type="http://schemas.openxmlformats.org/officeDocument/2006/relationships/image" Target="../media/image34.emf" /><Relationship Id="rId12" Type="http://schemas.openxmlformats.org/officeDocument/2006/relationships/image" Target="../media/image45.emf" /></Relationships>
</file>

<file path=xl/drawings/_rels/drawing3.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5.emf" /><Relationship Id="rId3" Type="http://schemas.openxmlformats.org/officeDocument/2006/relationships/image" Target="../media/image38.emf" /><Relationship Id="rId4" Type="http://schemas.openxmlformats.org/officeDocument/2006/relationships/image" Target="../media/image37.emf" /><Relationship Id="rId5" Type="http://schemas.openxmlformats.org/officeDocument/2006/relationships/image" Target="../media/image36.emf" /><Relationship Id="rId6" Type="http://schemas.openxmlformats.org/officeDocument/2006/relationships/image" Target="../media/image1.emf" /><Relationship Id="rId7" Type="http://schemas.openxmlformats.org/officeDocument/2006/relationships/image" Target="../media/image54.emf" /><Relationship Id="rId8" Type="http://schemas.openxmlformats.org/officeDocument/2006/relationships/image" Target="../media/image25.emf" /><Relationship Id="rId9" Type="http://schemas.openxmlformats.org/officeDocument/2006/relationships/image" Target="../media/image39.emf" /><Relationship Id="rId10" Type="http://schemas.openxmlformats.org/officeDocument/2006/relationships/image" Target="../media/image22.emf" /><Relationship Id="rId11" Type="http://schemas.openxmlformats.org/officeDocument/2006/relationships/image" Target="../media/image28.emf" /><Relationship Id="rId12" Type="http://schemas.openxmlformats.org/officeDocument/2006/relationships/image" Target="../media/image33.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3.emf" /><Relationship Id="rId3" Type="http://schemas.openxmlformats.org/officeDocument/2006/relationships/image" Target="../media/image40.emf" /><Relationship Id="rId4" Type="http://schemas.openxmlformats.org/officeDocument/2006/relationships/image" Target="../media/image31.emf" /><Relationship Id="rId5" Type="http://schemas.openxmlformats.org/officeDocument/2006/relationships/image" Target="../media/image42.emf" /><Relationship Id="rId6" Type="http://schemas.openxmlformats.org/officeDocument/2006/relationships/image" Target="../media/image41.emf" /><Relationship Id="rId7" Type="http://schemas.openxmlformats.org/officeDocument/2006/relationships/image" Target="../media/image48.emf" /><Relationship Id="rId8" Type="http://schemas.openxmlformats.org/officeDocument/2006/relationships/image" Target="../media/image57.emf" /><Relationship Id="rId9" Type="http://schemas.openxmlformats.org/officeDocument/2006/relationships/image" Target="../media/image30.emf" /><Relationship Id="rId10" Type="http://schemas.openxmlformats.org/officeDocument/2006/relationships/image" Target="../media/image47.emf" /><Relationship Id="rId11" Type="http://schemas.openxmlformats.org/officeDocument/2006/relationships/image" Target="../media/image60.emf" /><Relationship Id="rId12" Type="http://schemas.openxmlformats.org/officeDocument/2006/relationships/image" Target="../media/image56.emf" /><Relationship Id="rId13" Type="http://schemas.openxmlformats.org/officeDocument/2006/relationships/image" Target="../media/image27.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4.emf" /><Relationship Id="rId3" Type="http://schemas.openxmlformats.org/officeDocument/2006/relationships/image" Target="../media/image51.emf" /><Relationship Id="rId4" Type="http://schemas.openxmlformats.org/officeDocument/2006/relationships/image" Target="../media/image43.emf" /></Relationships>
</file>

<file path=xl/drawings/_rels/drawing6.xml.rels><?xml version="1.0" encoding="utf-8" standalone="yes"?><Relationships xmlns="http://schemas.openxmlformats.org/package/2006/relationships"><Relationship Id="rId1" Type="http://schemas.openxmlformats.org/officeDocument/2006/relationships/image" Target="../media/image52.emf" /><Relationship Id="rId2" Type="http://schemas.openxmlformats.org/officeDocument/2006/relationships/image" Target="../media/image11.emf" /><Relationship Id="rId3" Type="http://schemas.openxmlformats.org/officeDocument/2006/relationships/image" Target="../media/image12.emf" /><Relationship Id="rId4" Type="http://schemas.openxmlformats.org/officeDocument/2006/relationships/image" Target="../media/image4.emf" /><Relationship Id="rId5" Type="http://schemas.openxmlformats.org/officeDocument/2006/relationships/image" Target="../media/image44.emf" /><Relationship Id="rId6" Type="http://schemas.openxmlformats.org/officeDocument/2006/relationships/image" Target="../media/image49.emf" /><Relationship Id="rId7" Type="http://schemas.openxmlformats.org/officeDocument/2006/relationships/image" Target="../media/image53.emf"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65.emf" /><Relationship Id="rId3" Type="http://schemas.openxmlformats.org/officeDocument/2006/relationships/image" Target="../media/image14.emf" /><Relationship Id="rId4" Type="http://schemas.openxmlformats.org/officeDocument/2006/relationships/image" Target="../media/image50.emf" /><Relationship Id="rId5" Type="http://schemas.openxmlformats.org/officeDocument/2006/relationships/image" Target="../media/image20.emf" /><Relationship Id="rId6" Type="http://schemas.openxmlformats.org/officeDocument/2006/relationships/image" Target="../media/image55.emf" /><Relationship Id="rId7" Type="http://schemas.openxmlformats.org/officeDocument/2006/relationships/image" Target="../media/image15.emf" /></Relationships>
</file>

<file path=xl/drawings/_rels/drawing8.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58.emf" /><Relationship Id="rId3" Type="http://schemas.openxmlformats.org/officeDocument/2006/relationships/image" Target="../media/image21.emf" /><Relationship Id="rId4" Type="http://schemas.openxmlformats.org/officeDocument/2006/relationships/image" Target="../media/image68.emf" /><Relationship Id="rId5" Type="http://schemas.openxmlformats.org/officeDocument/2006/relationships/image" Target="../media/image26.emf" /><Relationship Id="rId6" Type="http://schemas.openxmlformats.org/officeDocument/2006/relationships/image" Target="../media/image29.emf" /><Relationship Id="rId7" Type="http://schemas.openxmlformats.org/officeDocument/2006/relationships/image" Target="../media/image4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4</xdr:row>
      <xdr:rowOff>28575</xdr:rowOff>
    </xdr:from>
    <xdr:to>
      <xdr:col>1</xdr:col>
      <xdr:colOff>1085850</xdr:colOff>
      <xdr:row>5</xdr:row>
      <xdr:rowOff>66675</xdr:rowOff>
    </xdr:to>
    <xdr:pic>
      <xdr:nvPicPr>
        <xdr:cNvPr id="1" name="CommandButton1"/>
        <xdr:cNvPicPr preferRelativeResize="1">
          <a:picLocks noChangeAspect="1"/>
        </xdr:cNvPicPr>
      </xdr:nvPicPr>
      <xdr:blipFill>
        <a:blip r:embed="rId1"/>
        <a:stretch>
          <a:fillRect/>
        </a:stretch>
      </xdr:blipFill>
      <xdr:spPr>
        <a:xfrm>
          <a:off x="190500" y="723900"/>
          <a:ext cx="1019175" cy="247650"/>
        </a:xfrm>
        <a:prstGeom prst="rect">
          <a:avLst/>
        </a:prstGeom>
        <a:noFill/>
        <a:ln w="9525" cmpd="sng">
          <a:noFill/>
        </a:ln>
      </xdr:spPr>
    </xdr:pic>
    <xdr:clientData/>
  </xdr:twoCellAnchor>
  <xdr:twoCellAnchor editAs="oneCell">
    <xdr:from>
      <xdr:col>1</xdr:col>
      <xdr:colOff>66675</xdr:colOff>
      <xdr:row>5</xdr:row>
      <xdr:rowOff>95250</xdr:rowOff>
    </xdr:from>
    <xdr:to>
      <xdr:col>1</xdr:col>
      <xdr:colOff>1085850</xdr:colOff>
      <xdr:row>6</xdr:row>
      <xdr:rowOff>114300</xdr:rowOff>
    </xdr:to>
    <xdr:pic>
      <xdr:nvPicPr>
        <xdr:cNvPr id="2" name="CommandButton2"/>
        <xdr:cNvPicPr preferRelativeResize="1">
          <a:picLocks noChangeAspect="1"/>
        </xdr:cNvPicPr>
      </xdr:nvPicPr>
      <xdr:blipFill>
        <a:blip r:embed="rId2"/>
        <a:stretch>
          <a:fillRect/>
        </a:stretch>
      </xdr:blipFill>
      <xdr:spPr>
        <a:xfrm>
          <a:off x="190500" y="1000125"/>
          <a:ext cx="1019175" cy="228600"/>
        </a:xfrm>
        <a:prstGeom prst="rect">
          <a:avLst/>
        </a:prstGeom>
        <a:noFill/>
        <a:ln w="9525" cmpd="sng">
          <a:noFill/>
        </a:ln>
      </xdr:spPr>
    </xdr:pic>
    <xdr:clientData/>
  </xdr:twoCellAnchor>
  <xdr:twoCellAnchor editAs="oneCell">
    <xdr:from>
      <xdr:col>1</xdr:col>
      <xdr:colOff>66675</xdr:colOff>
      <xdr:row>6</xdr:row>
      <xdr:rowOff>152400</xdr:rowOff>
    </xdr:from>
    <xdr:to>
      <xdr:col>1</xdr:col>
      <xdr:colOff>1085850</xdr:colOff>
      <xdr:row>7</xdr:row>
      <xdr:rowOff>180975</xdr:rowOff>
    </xdr:to>
    <xdr:pic>
      <xdr:nvPicPr>
        <xdr:cNvPr id="3" name="CommandButton3"/>
        <xdr:cNvPicPr preferRelativeResize="1">
          <a:picLocks noChangeAspect="1"/>
        </xdr:cNvPicPr>
      </xdr:nvPicPr>
      <xdr:blipFill>
        <a:blip r:embed="rId3"/>
        <a:stretch>
          <a:fillRect/>
        </a:stretch>
      </xdr:blipFill>
      <xdr:spPr>
        <a:xfrm>
          <a:off x="190500" y="1266825"/>
          <a:ext cx="1019175" cy="238125"/>
        </a:xfrm>
        <a:prstGeom prst="rect">
          <a:avLst/>
        </a:prstGeom>
        <a:noFill/>
        <a:ln w="9525" cmpd="sng">
          <a:noFill/>
        </a:ln>
      </xdr:spPr>
    </xdr:pic>
    <xdr:clientData/>
  </xdr:twoCellAnchor>
  <xdr:twoCellAnchor editAs="oneCell">
    <xdr:from>
      <xdr:col>1</xdr:col>
      <xdr:colOff>57150</xdr:colOff>
      <xdr:row>1</xdr:row>
      <xdr:rowOff>95250</xdr:rowOff>
    </xdr:from>
    <xdr:to>
      <xdr:col>1</xdr:col>
      <xdr:colOff>1076325</xdr:colOff>
      <xdr:row>3</xdr:row>
      <xdr:rowOff>95250</xdr:rowOff>
    </xdr:to>
    <xdr:pic>
      <xdr:nvPicPr>
        <xdr:cNvPr id="4" name="CommandButton4"/>
        <xdr:cNvPicPr preferRelativeResize="1">
          <a:picLocks noChangeAspect="1"/>
        </xdr:cNvPicPr>
      </xdr:nvPicPr>
      <xdr:blipFill>
        <a:blip r:embed="rId4"/>
        <a:stretch>
          <a:fillRect/>
        </a:stretch>
      </xdr:blipFill>
      <xdr:spPr>
        <a:xfrm>
          <a:off x="180975" y="161925"/>
          <a:ext cx="1019175" cy="419100"/>
        </a:xfrm>
        <a:prstGeom prst="rect">
          <a:avLst/>
        </a:prstGeom>
        <a:noFill/>
        <a:ln w="9525" cmpd="sng">
          <a:noFill/>
        </a:ln>
      </xdr:spPr>
    </xdr:pic>
    <xdr:clientData/>
  </xdr:twoCellAnchor>
  <xdr:twoCellAnchor editAs="oneCell">
    <xdr:from>
      <xdr:col>1</xdr:col>
      <xdr:colOff>47625</xdr:colOff>
      <xdr:row>8</xdr:row>
      <xdr:rowOff>104775</xdr:rowOff>
    </xdr:from>
    <xdr:to>
      <xdr:col>1</xdr:col>
      <xdr:colOff>1066800</xdr:colOff>
      <xdr:row>10</xdr:row>
      <xdr:rowOff>104775</xdr:rowOff>
    </xdr:to>
    <xdr:pic>
      <xdr:nvPicPr>
        <xdr:cNvPr id="5" name="CommandButton5"/>
        <xdr:cNvPicPr preferRelativeResize="1">
          <a:picLocks noChangeAspect="1"/>
        </xdr:cNvPicPr>
      </xdr:nvPicPr>
      <xdr:blipFill>
        <a:blip r:embed="rId5"/>
        <a:stretch>
          <a:fillRect/>
        </a:stretch>
      </xdr:blipFill>
      <xdr:spPr>
        <a:xfrm>
          <a:off x="171450" y="1638300"/>
          <a:ext cx="1019175" cy="419100"/>
        </a:xfrm>
        <a:prstGeom prst="rect">
          <a:avLst/>
        </a:prstGeom>
        <a:noFill/>
        <a:ln w="9525" cmpd="sng">
          <a:noFill/>
        </a:ln>
      </xdr:spPr>
    </xdr:pic>
    <xdr:clientData/>
  </xdr:twoCellAnchor>
  <xdr:twoCellAnchor editAs="oneCell">
    <xdr:from>
      <xdr:col>1</xdr:col>
      <xdr:colOff>57150</xdr:colOff>
      <xdr:row>11</xdr:row>
      <xdr:rowOff>114300</xdr:rowOff>
    </xdr:from>
    <xdr:to>
      <xdr:col>1</xdr:col>
      <xdr:colOff>1076325</xdr:colOff>
      <xdr:row>13</xdr:row>
      <xdr:rowOff>114300</xdr:rowOff>
    </xdr:to>
    <xdr:pic>
      <xdr:nvPicPr>
        <xdr:cNvPr id="6" name="CommandButton6"/>
        <xdr:cNvPicPr preferRelativeResize="1">
          <a:picLocks noChangeAspect="1"/>
        </xdr:cNvPicPr>
      </xdr:nvPicPr>
      <xdr:blipFill>
        <a:blip r:embed="rId6"/>
        <a:stretch>
          <a:fillRect/>
        </a:stretch>
      </xdr:blipFill>
      <xdr:spPr>
        <a:xfrm>
          <a:off x="180975" y="2276475"/>
          <a:ext cx="101917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114300</xdr:colOff>
      <xdr:row>8</xdr:row>
      <xdr:rowOff>257175</xdr:rowOff>
    </xdr:from>
    <xdr:to>
      <xdr:col>8</xdr:col>
      <xdr:colOff>619125</xdr:colOff>
      <xdr:row>9</xdr:row>
      <xdr:rowOff>257175</xdr:rowOff>
    </xdr:to>
    <xdr:pic>
      <xdr:nvPicPr>
        <xdr:cNvPr id="1" name="CommandButton1"/>
        <xdr:cNvPicPr preferRelativeResize="1">
          <a:picLocks noChangeAspect="1"/>
        </xdr:cNvPicPr>
      </xdr:nvPicPr>
      <xdr:blipFill>
        <a:blip r:embed="rId1"/>
        <a:stretch>
          <a:fillRect/>
        </a:stretch>
      </xdr:blipFill>
      <xdr:spPr>
        <a:xfrm>
          <a:off x="5734050" y="1457325"/>
          <a:ext cx="1019175" cy="266700"/>
        </a:xfrm>
        <a:prstGeom prst="rect">
          <a:avLst/>
        </a:prstGeom>
        <a:noFill/>
        <a:ln w="9525" cmpd="sng">
          <a:noFill/>
        </a:ln>
      </xdr:spPr>
    </xdr:pic>
    <xdr:clientData/>
  </xdr:twoCellAnchor>
  <xdr:twoCellAnchor editAs="absolute">
    <xdr:from>
      <xdr:col>7</xdr:col>
      <xdr:colOff>76200</xdr:colOff>
      <xdr:row>13</xdr:row>
      <xdr:rowOff>104775</xdr:rowOff>
    </xdr:from>
    <xdr:to>
      <xdr:col>8</xdr:col>
      <xdr:colOff>581025</xdr:colOff>
      <xdr:row>14</xdr:row>
      <xdr:rowOff>104775</xdr:rowOff>
    </xdr:to>
    <xdr:pic>
      <xdr:nvPicPr>
        <xdr:cNvPr id="2" name="CommandButton2"/>
        <xdr:cNvPicPr preferRelativeResize="1">
          <a:picLocks noChangeAspect="1"/>
        </xdr:cNvPicPr>
      </xdr:nvPicPr>
      <xdr:blipFill>
        <a:blip r:embed="rId2"/>
        <a:stretch>
          <a:fillRect/>
        </a:stretch>
      </xdr:blipFill>
      <xdr:spPr>
        <a:xfrm>
          <a:off x="5695950" y="2638425"/>
          <a:ext cx="1019175" cy="266700"/>
        </a:xfrm>
        <a:prstGeom prst="rect">
          <a:avLst/>
        </a:prstGeom>
        <a:noFill/>
        <a:ln w="9525" cmpd="sng">
          <a:noFill/>
        </a:ln>
      </xdr:spPr>
    </xdr:pic>
    <xdr:clientData/>
  </xdr:twoCellAnchor>
  <xdr:twoCellAnchor editAs="oneCell">
    <xdr:from>
      <xdr:col>7</xdr:col>
      <xdr:colOff>142875</xdr:colOff>
      <xdr:row>14</xdr:row>
      <xdr:rowOff>180975</xdr:rowOff>
    </xdr:from>
    <xdr:to>
      <xdr:col>8</xdr:col>
      <xdr:colOff>647700</xdr:colOff>
      <xdr:row>15</xdr:row>
      <xdr:rowOff>180975</xdr:rowOff>
    </xdr:to>
    <xdr:pic>
      <xdr:nvPicPr>
        <xdr:cNvPr id="3" name="CommandButton3"/>
        <xdr:cNvPicPr preferRelativeResize="1">
          <a:picLocks noChangeAspect="1"/>
        </xdr:cNvPicPr>
      </xdr:nvPicPr>
      <xdr:blipFill>
        <a:blip r:embed="rId3"/>
        <a:stretch>
          <a:fillRect/>
        </a:stretch>
      </xdr:blipFill>
      <xdr:spPr>
        <a:xfrm>
          <a:off x="5762625" y="2981325"/>
          <a:ext cx="1019175" cy="266700"/>
        </a:xfrm>
        <a:prstGeom prst="rect">
          <a:avLst/>
        </a:prstGeom>
        <a:noFill/>
        <a:ln w="9525" cmpd="sng">
          <a:noFill/>
        </a:ln>
      </xdr:spPr>
    </xdr:pic>
    <xdr:clientData/>
  </xdr:twoCellAnchor>
  <xdr:twoCellAnchor editAs="oneCell">
    <xdr:from>
      <xdr:col>6</xdr:col>
      <xdr:colOff>685800</xdr:colOff>
      <xdr:row>17</xdr:row>
      <xdr:rowOff>66675</xdr:rowOff>
    </xdr:from>
    <xdr:to>
      <xdr:col>6</xdr:col>
      <xdr:colOff>1704975</xdr:colOff>
      <xdr:row>19</xdr:row>
      <xdr:rowOff>28575</xdr:rowOff>
    </xdr:to>
    <xdr:pic>
      <xdr:nvPicPr>
        <xdr:cNvPr id="4" name="CommandButton4"/>
        <xdr:cNvPicPr preferRelativeResize="1">
          <a:picLocks noChangeAspect="1"/>
        </xdr:cNvPicPr>
      </xdr:nvPicPr>
      <xdr:blipFill>
        <a:blip r:embed="rId4"/>
        <a:stretch>
          <a:fillRect/>
        </a:stretch>
      </xdr:blipFill>
      <xdr:spPr>
        <a:xfrm>
          <a:off x="4591050" y="3486150"/>
          <a:ext cx="1019175" cy="266700"/>
        </a:xfrm>
        <a:prstGeom prst="rect">
          <a:avLst/>
        </a:prstGeom>
        <a:noFill/>
        <a:ln w="9525" cmpd="sng">
          <a:noFill/>
        </a:ln>
      </xdr:spPr>
    </xdr:pic>
    <xdr:clientData/>
  </xdr:twoCellAnchor>
  <xdr:twoCellAnchor editAs="oneCell">
    <xdr:from>
      <xdr:col>7</xdr:col>
      <xdr:colOff>133350</xdr:colOff>
      <xdr:row>17</xdr:row>
      <xdr:rowOff>57150</xdr:rowOff>
    </xdr:from>
    <xdr:to>
      <xdr:col>8</xdr:col>
      <xdr:colOff>638175</xdr:colOff>
      <xdr:row>19</xdr:row>
      <xdr:rowOff>19050</xdr:rowOff>
    </xdr:to>
    <xdr:pic>
      <xdr:nvPicPr>
        <xdr:cNvPr id="5" name="CommandButton5"/>
        <xdr:cNvPicPr preferRelativeResize="1">
          <a:picLocks noChangeAspect="1"/>
        </xdr:cNvPicPr>
      </xdr:nvPicPr>
      <xdr:blipFill>
        <a:blip r:embed="rId5"/>
        <a:stretch>
          <a:fillRect/>
        </a:stretch>
      </xdr:blipFill>
      <xdr:spPr>
        <a:xfrm>
          <a:off x="5753100" y="3476625"/>
          <a:ext cx="1019175" cy="266700"/>
        </a:xfrm>
        <a:prstGeom prst="rect">
          <a:avLst/>
        </a:prstGeom>
        <a:noFill/>
        <a:ln w="9525" cmpd="sng">
          <a:noFill/>
        </a:ln>
      </xdr:spPr>
    </xdr:pic>
    <xdr:clientData/>
  </xdr:twoCellAnchor>
  <xdr:twoCellAnchor editAs="oneCell">
    <xdr:from>
      <xdr:col>5</xdr:col>
      <xdr:colOff>123825</xdr:colOff>
      <xdr:row>11</xdr:row>
      <xdr:rowOff>104775</xdr:rowOff>
    </xdr:from>
    <xdr:to>
      <xdr:col>6</xdr:col>
      <xdr:colOff>590550</xdr:colOff>
      <xdr:row>12</xdr:row>
      <xdr:rowOff>104775</xdr:rowOff>
    </xdr:to>
    <xdr:pic>
      <xdr:nvPicPr>
        <xdr:cNvPr id="6" name="CommandButton6"/>
        <xdr:cNvPicPr preferRelativeResize="1">
          <a:picLocks noChangeAspect="1"/>
        </xdr:cNvPicPr>
      </xdr:nvPicPr>
      <xdr:blipFill>
        <a:blip r:embed="rId6"/>
        <a:stretch>
          <a:fillRect/>
        </a:stretch>
      </xdr:blipFill>
      <xdr:spPr>
        <a:xfrm>
          <a:off x="3714750" y="2105025"/>
          <a:ext cx="781050" cy="266700"/>
        </a:xfrm>
        <a:prstGeom prst="rect">
          <a:avLst/>
        </a:prstGeom>
        <a:noFill/>
        <a:ln w="9525" cmpd="sng">
          <a:noFill/>
        </a:ln>
      </xdr:spPr>
    </xdr:pic>
    <xdr:clientData/>
  </xdr:twoCellAnchor>
  <xdr:twoCellAnchor editAs="oneCell">
    <xdr:from>
      <xdr:col>6</xdr:col>
      <xdr:colOff>704850</xdr:colOff>
      <xdr:row>11</xdr:row>
      <xdr:rowOff>104775</xdr:rowOff>
    </xdr:from>
    <xdr:to>
      <xdr:col>6</xdr:col>
      <xdr:colOff>1485900</xdr:colOff>
      <xdr:row>12</xdr:row>
      <xdr:rowOff>104775</xdr:rowOff>
    </xdr:to>
    <xdr:pic>
      <xdr:nvPicPr>
        <xdr:cNvPr id="7" name="CommandButton7"/>
        <xdr:cNvPicPr preferRelativeResize="1">
          <a:picLocks noChangeAspect="1"/>
        </xdr:cNvPicPr>
      </xdr:nvPicPr>
      <xdr:blipFill>
        <a:blip r:embed="rId7"/>
        <a:stretch>
          <a:fillRect/>
        </a:stretch>
      </xdr:blipFill>
      <xdr:spPr>
        <a:xfrm>
          <a:off x="4610100" y="2105025"/>
          <a:ext cx="781050" cy="266700"/>
        </a:xfrm>
        <a:prstGeom prst="rect">
          <a:avLst/>
        </a:prstGeom>
        <a:noFill/>
        <a:ln w="9525" cmpd="sng">
          <a:noFill/>
        </a:ln>
      </xdr:spPr>
    </xdr:pic>
    <xdr:clientData/>
  </xdr:twoCellAnchor>
  <xdr:twoCellAnchor editAs="oneCell">
    <xdr:from>
      <xdr:col>1</xdr:col>
      <xdr:colOff>304800</xdr:colOff>
      <xdr:row>1</xdr:row>
      <xdr:rowOff>19050</xdr:rowOff>
    </xdr:from>
    <xdr:to>
      <xdr:col>3</xdr:col>
      <xdr:colOff>66675</xdr:colOff>
      <xdr:row>3</xdr:row>
      <xdr:rowOff>219075</xdr:rowOff>
    </xdr:to>
    <xdr:pic>
      <xdr:nvPicPr>
        <xdr:cNvPr id="8" name="CommandButton8"/>
        <xdr:cNvPicPr preferRelativeResize="1">
          <a:picLocks noChangeAspect="1"/>
        </xdr:cNvPicPr>
      </xdr:nvPicPr>
      <xdr:blipFill>
        <a:blip r:embed="rId8"/>
        <a:stretch>
          <a:fillRect/>
        </a:stretch>
      </xdr:blipFill>
      <xdr:spPr>
        <a:xfrm>
          <a:off x="504825" y="57150"/>
          <a:ext cx="1724025" cy="485775"/>
        </a:xfrm>
        <a:prstGeom prst="rect">
          <a:avLst/>
        </a:prstGeom>
        <a:noFill/>
        <a:ln w="9525" cmpd="sng">
          <a:noFill/>
        </a:ln>
      </xdr:spPr>
    </xdr:pic>
    <xdr:clientData/>
  </xdr:twoCellAnchor>
  <xdr:twoCellAnchor editAs="oneCell">
    <xdr:from>
      <xdr:col>5</xdr:col>
      <xdr:colOff>104775</xdr:colOff>
      <xdr:row>14</xdr:row>
      <xdr:rowOff>76200</xdr:rowOff>
    </xdr:from>
    <xdr:to>
      <xdr:col>6</xdr:col>
      <xdr:colOff>1485900</xdr:colOff>
      <xdr:row>15</xdr:row>
      <xdr:rowOff>76200</xdr:rowOff>
    </xdr:to>
    <xdr:pic>
      <xdr:nvPicPr>
        <xdr:cNvPr id="9" name="CommandButton9"/>
        <xdr:cNvPicPr preferRelativeResize="1">
          <a:picLocks noChangeAspect="1"/>
        </xdr:cNvPicPr>
      </xdr:nvPicPr>
      <xdr:blipFill>
        <a:blip r:embed="rId9"/>
        <a:stretch>
          <a:fillRect/>
        </a:stretch>
      </xdr:blipFill>
      <xdr:spPr>
        <a:xfrm>
          <a:off x="3695700" y="2876550"/>
          <a:ext cx="1695450" cy="266700"/>
        </a:xfrm>
        <a:prstGeom prst="rect">
          <a:avLst/>
        </a:prstGeom>
        <a:noFill/>
        <a:ln w="9525" cmpd="sng">
          <a:noFill/>
        </a:ln>
      </xdr:spPr>
    </xdr:pic>
    <xdr:clientData/>
  </xdr:twoCellAnchor>
  <xdr:twoCellAnchor editAs="oneCell">
    <xdr:from>
      <xdr:col>0</xdr:col>
      <xdr:colOff>161925</xdr:colOff>
      <xdr:row>16</xdr:row>
      <xdr:rowOff>76200</xdr:rowOff>
    </xdr:from>
    <xdr:to>
      <xdr:col>2</xdr:col>
      <xdr:colOff>723900</xdr:colOff>
      <xdr:row>20</xdr:row>
      <xdr:rowOff>85725</xdr:rowOff>
    </xdr:to>
    <xdr:pic>
      <xdr:nvPicPr>
        <xdr:cNvPr id="10" name="CommandButton10"/>
        <xdr:cNvPicPr preferRelativeResize="1">
          <a:picLocks noChangeAspect="1"/>
        </xdr:cNvPicPr>
      </xdr:nvPicPr>
      <xdr:blipFill>
        <a:blip r:embed="rId10"/>
        <a:stretch>
          <a:fillRect/>
        </a:stretch>
      </xdr:blipFill>
      <xdr:spPr>
        <a:xfrm>
          <a:off x="161925" y="3409950"/>
          <a:ext cx="1076325" cy="571500"/>
        </a:xfrm>
        <a:prstGeom prst="rect">
          <a:avLst/>
        </a:prstGeom>
        <a:noFill/>
        <a:ln w="9525" cmpd="sng">
          <a:noFill/>
        </a:ln>
      </xdr:spPr>
    </xdr:pic>
    <xdr:clientData/>
  </xdr:twoCellAnchor>
  <xdr:twoCellAnchor editAs="oneCell">
    <xdr:from>
      <xdr:col>5</xdr:col>
      <xdr:colOff>114300</xdr:colOff>
      <xdr:row>12</xdr:row>
      <xdr:rowOff>238125</xdr:rowOff>
    </xdr:from>
    <xdr:to>
      <xdr:col>6</xdr:col>
      <xdr:colOff>1495425</xdr:colOff>
      <xdr:row>13</xdr:row>
      <xdr:rowOff>238125</xdr:rowOff>
    </xdr:to>
    <xdr:pic>
      <xdr:nvPicPr>
        <xdr:cNvPr id="11" name="CommandButton11"/>
        <xdr:cNvPicPr preferRelativeResize="1">
          <a:picLocks noChangeAspect="1"/>
        </xdr:cNvPicPr>
      </xdr:nvPicPr>
      <xdr:blipFill>
        <a:blip r:embed="rId11"/>
        <a:stretch>
          <a:fillRect/>
        </a:stretch>
      </xdr:blipFill>
      <xdr:spPr>
        <a:xfrm>
          <a:off x="3705225" y="2505075"/>
          <a:ext cx="1695450" cy="266700"/>
        </a:xfrm>
        <a:prstGeom prst="rect">
          <a:avLst/>
        </a:prstGeom>
        <a:noFill/>
        <a:ln w="9525" cmpd="sng">
          <a:noFill/>
        </a:ln>
      </xdr:spPr>
    </xdr:pic>
    <xdr:clientData/>
  </xdr:twoCellAnchor>
  <xdr:twoCellAnchor editAs="oneCell">
    <xdr:from>
      <xdr:col>7</xdr:col>
      <xdr:colOff>133350</xdr:colOff>
      <xdr:row>12</xdr:row>
      <xdr:rowOff>38100</xdr:rowOff>
    </xdr:from>
    <xdr:to>
      <xdr:col>8</xdr:col>
      <xdr:colOff>638175</xdr:colOff>
      <xdr:row>13</xdr:row>
      <xdr:rowOff>38100</xdr:rowOff>
    </xdr:to>
    <xdr:pic>
      <xdr:nvPicPr>
        <xdr:cNvPr id="12" name="CommandButton12"/>
        <xdr:cNvPicPr preferRelativeResize="1">
          <a:picLocks noChangeAspect="1"/>
        </xdr:cNvPicPr>
      </xdr:nvPicPr>
      <xdr:blipFill>
        <a:blip r:embed="rId12"/>
        <a:stretch>
          <a:fillRect/>
        </a:stretch>
      </xdr:blipFill>
      <xdr:spPr>
        <a:xfrm>
          <a:off x="5753100" y="2305050"/>
          <a:ext cx="101917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114300</xdr:colOff>
      <xdr:row>8</xdr:row>
      <xdr:rowOff>257175</xdr:rowOff>
    </xdr:from>
    <xdr:to>
      <xdr:col>8</xdr:col>
      <xdr:colOff>619125</xdr:colOff>
      <xdr:row>9</xdr:row>
      <xdr:rowOff>257175</xdr:rowOff>
    </xdr:to>
    <xdr:pic>
      <xdr:nvPicPr>
        <xdr:cNvPr id="1" name="CommandButton1"/>
        <xdr:cNvPicPr preferRelativeResize="1">
          <a:picLocks noChangeAspect="1"/>
        </xdr:cNvPicPr>
      </xdr:nvPicPr>
      <xdr:blipFill>
        <a:blip r:embed="rId1"/>
        <a:stretch>
          <a:fillRect/>
        </a:stretch>
      </xdr:blipFill>
      <xdr:spPr>
        <a:xfrm>
          <a:off x="5734050" y="1457325"/>
          <a:ext cx="1019175" cy="266700"/>
        </a:xfrm>
        <a:prstGeom prst="rect">
          <a:avLst/>
        </a:prstGeom>
        <a:noFill/>
        <a:ln w="9525" cmpd="sng">
          <a:noFill/>
        </a:ln>
      </xdr:spPr>
    </xdr:pic>
    <xdr:clientData/>
  </xdr:twoCellAnchor>
  <xdr:twoCellAnchor editAs="oneCell">
    <xdr:from>
      <xdr:col>5</xdr:col>
      <xdr:colOff>142875</xdr:colOff>
      <xdr:row>11</xdr:row>
      <xdr:rowOff>114300</xdr:rowOff>
    </xdr:from>
    <xdr:to>
      <xdr:col>6</xdr:col>
      <xdr:colOff>609600</xdr:colOff>
      <xdr:row>12</xdr:row>
      <xdr:rowOff>114300</xdr:rowOff>
    </xdr:to>
    <xdr:pic>
      <xdr:nvPicPr>
        <xdr:cNvPr id="2" name="CommandButton2"/>
        <xdr:cNvPicPr preferRelativeResize="1">
          <a:picLocks noChangeAspect="1"/>
        </xdr:cNvPicPr>
      </xdr:nvPicPr>
      <xdr:blipFill>
        <a:blip r:embed="rId2"/>
        <a:stretch>
          <a:fillRect/>
        </a:stretch>
      </xdr:blipFill>
      <xdr:spPr>
        <a:xfrm>
          <a:off x="3733800" y="2114550"/>
          <a:ext cx="781050" cy="266700"/>
        </a:xfrm>
        <a:prstGeom prst="rect">
          <a:avLst/>
        </a:prstGeom>
        <a:noFill/>
        <a:ln w="9525" cmpd="sng">
          <a:noFill/>
        </a:ln>
      </xdr:spPr>
    </xdr:pic>
    <xdr:clientData/>
  </xdr:twoCellAnchor>
  <xdr:twoCellAnchor editAs="oneCell">
    <xdr:from>
      <xdr:col>6</xdr:col>
      <xdr:colOff>714375</xdr:colOff>
      <xdr:row>11</xdr:row>
      <xdr:rowOff>104775</xdr:rowOff>
    </xdr:from>
    <xdr:to>
      <xdr:col>6</xdr:col>
      <xdr:colOff>1495425</xdr:colOff>
      <xdr:row>12</xdr:row>
      <xdr:rowOff>104775</xdr:rowOff>
    </xdr:to>
    <xdr:pic>
      <xdr:nvPicPr>
        <xdr:cNvPr id="3" name="CommandButton3"/>
        <xdr:cNvPicPr preferRelativeResize="1">
          <a:picLocks noChangeAspect="1"/>
        </xdr:cNvPicPr>
      </xdr:nvPicPr>
      <xdr:blipFill>
        <a:blip r:embed="rId3"/>
        <a:stretch>
          <a:fillRect/>
        </a:stretch>
      </xdr:blipFill>
      <xdr:spPr>
        <a:xfrm>
          <a:off x="4619625" y="2105025"/>
          <a:ext cx="781050" cy="266700"/>
        </a:xfrm>
        <a:prstGeom prst="rect">
          <a:avLst/>
        </a:prstGeom>
        <a:noFill/>
        <a:ln w="9525" cmpd="sng">
          <a:noFill/>
        </a:ln>
      </xdr:spPr>
    </xdr:pic>
    <xdr:clientData/>
  </xdr:twoCellAnchor>
  <xdr:twoCellAnchor editAs="oneCell">
    <xdr:from>
      <xdr:col>6</xdr:col>
      <xdr:colOff>685800</xdr:colOff>
      <xdr:row>17</xdr:row>
      <xdr:rowOff>66675</xdr:rowOff>
    </xdr:from>
    <xdr:to>
      <xdr:col>6</xdr:col>
      <xdr:colOff>1704975</xdr:colOff>
      <xdr:row>19</xdr:row>
      <xdr:rowOff>28575</xdr:rowOff>
    </xdr:to>
    <xdr:pic>
      <xdr:nvPicPr>
        <xdr:cNvPr id="4" name="CommandButton4"/>
        <xdr:cNvPicPr preferRelativeResize="1">
          <a:picLocks noChangeAspect="1"/>
        </xdr:cNvPicPr>
      </xdr:nvPicPr>
      <xdr:blipFill>
        <a:blip r:embed="rId4"/>
        <a:stretch>
          <a:fillRect/>
        </a:stretch>
      </xdr:blipFill>
      <xdr:spPr>
        <a:xfrm>
          <a:off x="4591050" y="3486150"/>
          <a:ext cx="1019175" cy="266700"/>
        </a:xfrm>
        <a:prstGeom prst="rect">
          <a:avLst/>
        </a:prstGeom>
        <a:noFill/>
        <a:ln w="9525" cmpd="sng">
          <a:noFill/>
        </a:ln>
      </xdr:spPr>
    </xdr:pic>
    <xdr:clientData/>
  </xdr:twoCellAnchor>
  <xdr:twoCellAnchor editAs="oneCell">
    <xdr:from>
      <xdr:col>7</xdr:col>
      <xdr:colOff>133350</xdr:colOff>
      <xdr:row>17</xdr:row>
      <xdr:rowOff>57150</xdr:rowOff>
    </xdr:from>
    <xdr:to>
      <xdr:col>8</xdr:col>
      <xdr:colOff>638175</xdr:colOff>
      <xdr:row>19</xdr:row>
      <xdr:rowOff>19050</xdr:rowOff>
    </xdr:to>
    <xdr:pic>
      <xdr:nvPicPr>
        <xdr:cNvPr id="5" name="CommandButton5"/>
        <xdr:cNvPicPr preferRelativeResize="1">
          <a:picLocks noChangeAspect="1"/>
        </xdr:cNvPicPr>
      </xdr:nvPicPr>
      <xdr:blipFill>
        <a:blip r:embed="rId5"/>
        <a:stretch>
          <a:fillRect/>
        </a:stretch>
      </xdr:blipFill>
      <xdr:spPr>
        <a:xfrm>
          <a:off x="5753100" y="3476625"/>
          <a:ext cx="1019175" cy="266700"/>
        </a:xfrm>
        <a:prstGeom prst="rect">
          <a:avLst/>
        </a:prstGeom>
        <a:noFill/>
        <a:ln w="9525" cmpd="sng">
          <a:noFill/>
        </a:ln>
      </xdr:spPr>
    </xdr:pic>
    <xdr:clientData/>
  </xdr:twoCellAnchor>
  <xdr:twoCellAnchor editAs="oneCell">
    <xdr:from>
      <xdr:col>7</xdr:col>
      <xdr:colOff>123825</xdr:colOff>
      <xdr:row>13</xdr:row>
      <xdr:rowOff>114300</xdr:rowOff>
    </xdr:from>
    <xdr:to>
      <xdr:col>8</xdr:col>
      <xdr:colOff>628650</xdr:colOff>
      <xdr:row>14</xdr:row>
      <xdr:rowOff>114300</xdr:rowOff>
    </xdr:to>
    <xdr:pic>
      <xdr:nvPicPr>
        <xdr:cNvPr id="6" name="CommandButton6"/>
        <xdr:cNvPicPr preferRelativeResize="1">
          <a:picLocks noChangeAspect="1"/>
        </xdr:cNvPicPr>
      </xdr:nvPicPr>
      <xdr:blipFill>
        <a:blip r:embed="rId6"/>
        <a:stretch>
          <a:fillRect/>
        </a:stretch>
      </xdr:blipFill>
      <xdr:spPr>
        <a:xfrm>
          <a:off x="5743575" y="2647950"/>
          <a:ext cx="1019175" cy="266700"/>
        </a:xfrm>
        <a:prstGeom prst="rect">
          <a:avLst/>
        </a:prstGeom>
        <a:noFill/>
        <a:ln w="9525" cmpd="sng">
          <a:noFill/>
        </a:ln>
      </xdr:spPr>
    </xdr:pic>
    <xdr:clientData/>
  </xdr:twoCellAnchor>
  <xdr:twoCellAnchor editAs="oneCell">
    <xdr:from>
      <xdr:col>7</xdr:col>
      <xdr:colOff>123825</xdr:colOff>
      <xdr:row>14</xdr:row>
      <xdr:rowOff>209550</xdr:rowOff>
    </xdr:from>
    <xdr:to>
      <xdr:col>8</xdr:col>
      <xdr:colOff>628650</xdr:colOff>
      <xdr:row>15</xdr:row>
      <xdr:rowOff>209550</xdr:rowOff>
    </xdr:to>
    <xdr:pic>
      <xdr:nvPicPr>
        <xdr:cNvPr id="7" name="CommandButton7"/>
        <xdr:cNvPicPr preferRelativeResize="1">
          <a:picLocks noChangeAspect="1"/>
        </xdr:cNvPicPr>
      </xdr:nvPicPr>
      <xdr:blipFill>
        <a:blip r:embed="rId7"/>
        <a:stretch>
          <a:fillRect/>
        </a:stretch>
      </xdr:blipFill>
      <xdr:spPr>
        <a:xfrm>
          <a:off x="5743575" y="3009900"/>
          <a:ext cx="1019175" cy="266700"/>
        </a:xfrm>
        <a:prstGeom prst="rect">
          <a:avLst/>
        </a:prstGeom>
        <a:noFill/>
        <a:ln w="9525" cmpd="sng">
          <a:noFill/>
        </a:ln>
      </xdr:spPr>
    </xdr:pic>
    <xdr:clientData/>
  </xdr:twoCellAnchor>
  <xdr:twoCellAnchor editAs="oneCell">
    <xdr:from>
      <xdr:col>1</xdr:col>
      <xdr:colOff>304800</xdr:colOff>
      <xdr:row>1</xdr:row>
      <xdr:rowOff>19050</xdr:rowOff>
    </xdr:from>
    <xdr:to>
      <xdr:col>3</xdr:col>
      <xdr:colOff>66675</xdr:colOff>
      <xdr:row>3</xdr:row>
      <xdr:rowOff>219075</xdr:rowOff>
    </xdr:to>
    <xdr:pic>
      <xdr:nvPicPr>
        <xdr:cNvPr id="8" name="CommandButton8"/>
        <xdr:cNvPicPr preferRelativeResize="1">
          <a:picLocks noChangeAspect="1"/>
        </xdr:cNvPicPr>
      </xdr:nvPicPr>
      <xdr:blipFill>
        <a:blip r:embed="rId8"/>
        <a:stretch>
          <a:fillRect/>
        </a:stretch>
      </xdr:blipFill>
      <xdr:spPr>
        <a:xfrm>
          <a:off x="504825" y="57150"/>
          <a:ext cx="1724025" cy="485775"/>
        </a:xfrm>
        <a:prstGeom prst="rect">
          <a:avLst/>
        </a:prstGeom>
        <a:noFill/>
        <a:ln w="9525" cmpd="sng">
          <a:noFill/>
        </a:ln>
      </xdr:spPr>
    </xdr:pic>
    <xdr:clientData/>
  </xdr:twoCellAnchor>
  <xdr:twoCellAnchor editAs="oneCell">
    <xdr:from>
      <xdr:col>5</xdr:col>
      <xdr:colOff>123825</xdr:colOff>
      <xdr:row>14</xdr:row>
      <xdr:rowOff>76200</xdr:rowOff>
    </xdr:from>
    <xdr:to>
      <xdr:col>6</xdr:col>
      <xdr:colOff>1504950</xdr:colOff>
      <xdr:row>15</xdr:row>
      <xdr:rowOff>76200</xdr:rowOff>
    </xdr:to>
    <xdr:pic>
      <xdr:nvPicPr>
        <xdr:cNvPr id="9" name="CommandButton9"/>
        <xdr:cNvPicPr preferRelativeResize="1">
          <a:picLocks noChangeAspect="1"/>
        </xdr:cNvPicPr>
      </xdr:nvPicPr>
      <xdr:blipFill>
        <a:blip r:embed="rId9"/>
        <a:stretch>
          <a:fillRect/>
        </a:stretch>
      </xdr:blipFill>
      <xdr:spPr>
        <a:xfrm>
          <a:off x="3714750" y="2876550"/>
          <a:ext cx="1695450" cy="266700"/>
        </a:xfrm>
        <a:prstGeom prst="rect">
          <a:avLst/>
        </a:prstGeom>
        <a:noFill/>
        <a:ln w="9525" cmpd="sng">
          <a:noFill/>
        </a:ln>
      </xdr:spPr>
    </xdr:pic>
    <xdr:clientData/>
  </xdr:twoCellAnchor>
  <xdr:twoCellAnchor editAs="oneCell">
    <xdr:from>
      <xdr:col>0</xdr:col>
      <xdr:colOff>180975</xdr:colOff>
      <xdr:row>16</xdr:row>
      <xdr:rowOff>76200</xdr:rowOff>
    </xdr:from>
    <xdr:to>
      <xdr:col>2</xdr:col>
      <xdr:colOff>742950</xdr:colOff>
      <xdr:row>20</xdr:row>
      <xdr:rowOff>85725</xdr:rowOff>
    </xdr:to>
    <xdr:pic>
      <xdr:nvPicPr>
        <xdr:cNvPr id="10" name="CommandButton10"/>
        <xdr:cNvPicPr preferRelativeResize="1">
          <a:picLocks noChangeAspect="1"/>
        </xdr:cNvPicPr>
      </xdr:nvPicPr>
      <xdr:blipFill>
        <a:blip r:embed="rId10"/>
        <a:stretch>
          <a:fillRect/>
        </a:stretch>
      </xdr:blipFill>
      <xdr:spPr>
        <a:xfrm>
          <a:off x="180975" y="3409950"/>
          <a:ext cx="1076325" cy="571500"/>
        </a:xfrm>
        <a:prstGeom prst="rect">
          <a:avLst/>
        </a:prstGeom>
        <a:noFill/>
        <a:ln w="9525" cmpd="sng">
          <a:noFill/>
        </a:ln>
      </xdr:spPr>
    </xdr:pic>
    <xdr:clientData/>
  </xdr:twoCellAnchor>
  <xdr:twoCellAnchor editAs="oneCell">
    <xdr:from>
      <xdr:col>5</xdr:col>
      <xdr:colOff>133350</xdr:colOff>
      <xdr:row>12</xdr:row>
      <xdr:rowOff>219075</xdr:rowOff>
    </xdr:from>
    <xdr:to>
      <xdr:col>6</xdr:col>
      <xdr:colOff>1514475</xdr:colOff>
      <xdr:row>13</xdr:row>
      <xdr:rowOff>219075</xdr:rowOff>
    </xdr:to>
    <xdr:pic>
      <xdr:nvPicPr>
        <xdr:cNvPr id="11" name="CommandButton11"/>
        <xdr:cNvPicPr preferRelativeResize="1">
          <a:picLocks noChangeAspect="1"/>
        </xdr:cNvPicPr>
      </xdr:nvPicPr>
      <xdr:blipFill>
        <a:blip r:embed="rId11"/>
        <a:stretch>
          <a:fillRect/>
        </a:stretch>
      </xdr:blipFill>
      <xdr:spPr>
        <a:xfrm>
          <a:off x="3724275" y="2486025"/>
          <a:ext cx="1695450" cy="266700"/>
        </a:xfrm>
        <a:prstGeom prst="rect">
          <a:avLst/>
        </a:prstGeom>
        <a:noFill/>
        <a:ln w="9525" cmpd="sng">
          <a:noFill/>
        </a:ln>
      </xdr:spPr>
    </xdr:pic>
    <xdr:clientData/>
  </xdr:twoCellAnchor>
  <xdr:twoCellAnchor editAs="oneCell">
    <xdr:from>
      <xdr:col>7</xdr:col>
      <xdr:colOff>123825</xdr:colOff>
      <xdr:row>12</xdr:row>
      <xdr:rowOff>38100</xdr:rowOff>
    </xdr:from>
    <xdr:to>
      <xdr:col>8</xdr:col>
      <xdr:colOff>628650</xdr:colOff>
      <xdr:row>13</xdr:row>
      <xdr:rowOff>38100</xdr:rowOff>
    </xdr:to>
    <xdr:pic>
      <xdr:nvPicPr>
        <xdr:cNvPr id="12" name="CommandButton12"/>
        <xdr:cNvPicPr preferRelativeResize="1">
          <a:picLocks noChangeAspect="1"/>
        </xdr:cNvPicPr>
      </xdr:nvPicPr>
      <xdr:blipFill>
        <a:blip r:embed="rId12"/>
        <a:stretch>
          <a:fillRect/>
        </a:stretch>
      </xdr:blipFill>
      <xdr:spPr>
        <a:xfrm>
          <a:off x="5743575" y="2305050"/>
          <a:ext cx="101917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11</xdr:row>
      <xdr:rowOff>133350</xdr:rowOff>
    </xdr:from>
    <xdr:to>
      <xdr:col>6</xdr:col>
      <xdr:colOff>609600</xdr:colOff>
      <xdr:row>12</xdr:row>
      <xdr:rowOff>133350</xdr:rowOff>
    </xdr:to>
    <xdr:pic>
      <xdr:nvPicPr>
        <xdr:cNvPr id="1" name="CommandButton1"/>
        <xdr:cNvPicPr preferRelativeResize="1">
          <a:picLocks noChangeAspect="1"/>
        </xdr:cNvPicPr>
      </xdr:nvPicPr>
      <xdr:blipFill>
        <a:blip r:embed="rId1"/>
        <a:stretch>
          <a:fillRect/>
        </a:stretch>
      </xdr:blipFill>
      <xdr:spPr>
        <a:xfrm>
          <a:off x="3667125" y="2133600"/>
          <a:ext cx="781050" cy="266700"/>
        </a:xfrm>
        <a:prstGeom prst="rect">
          <a:avLst/>
        </a:prstGeom>
        <a:noFill/>
        <a:ln w="9525" cmpd="sng">
          <a:noFill/>
        </a:ln>
      </xdr:spPr>
    </xdr:pic>
    <xdr:clientData/>
  </xdr:twoCellAnchor>
  <xdr:twoCellAnchor editAs="oneCell">
    <xdr:from>
      <xdr:col>6</xdr:col>
      <xdr:colOff>723900</xdr:colOff>
      <xdr:row>11</xdr:row>
      <xdr:rowOff>133350</xdr:rowOff>
    </xdr:from>
    <xdr:to>
      <xdr:col>6</xdr:col>
      <xdr:colOff>1504950</xdr:colOff>
      <xdr:row>12</xdr:row>
      <xdr:rowOff>133350</xdr:rowOff>
    </xdr:to>
    <xdr:pic>
      <xdr:nvPicPr>
        <xdr:cNvPr id="2" name="CommandButton2"/>
        <xdr:cNvPicPr preferRelativeResize="1">
          <a:picLocks noChangeAspect="1"/>
        </xdr:cNvPicPr>
      </xdr:nvPicPr>
      <xdr:blipFill>
        <a:blip r:embed="rId2"/>
        <a:stretch>
          <a:fillRect/>
        </a:stretch>
      </xdr:blipFill>
      <xdr:spPr>
        <a:xfrm>
          <a:off x="4562475" y="2133600"/>
          <a:ext cx="781050" cy="266700"/>
        </a:xfrm>
        <a:prstGeom prst="rect">
          <a:avLst/>
        </a:prstGeom>
        <a:noFill/>
        <a:ln w="9525" cmpd="sng">
          <a:noFill/>
        </a:ln>
      </xdr:spPr>
    </xdr:pic>
    <xdr:clientData/>
  </xdr:twoCellAnchor>
  <xdr:twoCellAnchor editAs="oneCell">
    <xdr:from>
      <xdr:col>6</xdr:col>
      <xdr:colOff>685800</xdr:colOff>
      <xdr:row>17</xdr:row>
      <xdr:rowOff>66675</xdr:rowOff>
    </xdr:from>
    <xdr:to>
      <xdr:col>6</xdr:col>
      <xdr:colOff>1704975</xdr:colOff>
      <xdr:row>19</xdr:row>
      <xdr:rowOff>28575</xdr:rowOff>
    </xdr:to>
    <xdr:pic>
      <xdr:nvPicPr>
        <xdr:cNvPr id="3" name="CommandButton3"/>
        <xdr:cNvPicPr preferRelativeResize="1">
          <a:picLocks noChangeAspect="1"/>
        </xdr:cNvPicPr>
      </xdr:nvPicPr>
      <xdr:blipFill>
        <a:blip r:embed="rId3"/>
        <a:stretch>
          <a:fillRect/>
        </a:stretch>
      </xdr:blipFill>
      <xdr:spPr>
        <a:xfrm>
          <a:off x="4524375" y="3486150"/>
          <a:ext cx="1019175" cy="266700"/>
        </a:xfrm>
        <a:prstGeom prst="rect">
          <a:avLst/>
        </a:prstGeom>
        <a:noFill/>
        <a:ln w="9525" cmpd="sng">
          <a:noFill/>
        </a:ln>
      </xdr:spPr>
    </xdr:pic>
    <xdr:clientData/>
  </xdr:twoCellAnchor>
  <xdr:twoCellAnchor editAs="oneCell">
    <xdr:from>
      <xdr:col>7</xdr:col>
      <xdr:colOff>133350</xdr:colOff>
      <xdr:row>17</xdr:row>
      <xdr:rowOff>57150</xdr:rowOff>
    </xdr:from>
    <xdr:to>
      <xdr:col>8</xdr:col>
      <xdr:colOff>638175</xdr:colOff>
      <xdr:row>19</xdr:row>
      <xdr:rowOff>19050</xdr:rowOff>
    </xdr:to>
    <xdr:pic>
      <xdr:nvPicPr>
        <xdr:cNvPr id="4" name="CommandButton4"/>
        <xdr:cNvPicPr preferRelativeResize="1">
          <a:picLocks noChangeAspect="1"/>
        </xdr:cNvPicPr>
      </xdr:nvPicPr>
      <xdr:blipFill>
        <a:blip r:embed="rId4"/>
        <a:stretch>
          <a:fillRect/>
        </a:stretch>
      </xdr:blipFill>
      <xdr:spPr>
        <a:xfrm>
          <a:off x="5686425" y="3476625"/>
          <a:ext cx="1019175" cy="266700"/>
        </a:xfrm>
        <a:prstGeom prst="rect">
          <a:avLst/>
        </a:prstGeom>
        <a:noFill/>
        <a:ln w="9525" cmpd="sng">
          <a:noFill/>
        </a:ln>
      </xdr:spPr>
    </xdr:pic>
    <xdr:clientData/>
  </xdr:twoCellAnchor>
  <xdr:twoCellAnchor editAs="oneCell">
    <xdr:from>
      <xdr:col>7</xdr:col>
      <xdr:colOff>123825</xdr:colOff>
      <xdr:row>13</xdr:row>
      <xdr:rowOff>104775</xdr:rowOff>
    </xdr:from>
    <xdr:to>
      <xdr:col>8</xdr:col>
      <xdr:colOff>628650</xdr:colOff>
      <xdr:row>14</xdr:row>
      <xdr:rowOff>104775</xdr:rowOff>
    </xdr:to>
    <xdr:pic>
      <xdr:nvPicPr>
        <xdr:cNvPr id="5" name="CommandButton5"/>
        <xdr:cNvPicPr preferRelativeResize="1">
          <a:picLocks noChangeAspect="1"/>
        </xdr:cNvPicPr>
      </xdr:nvPicPr>
      <xdr:blipFill>
        <a:blip r:embed="rId5"/>
        <a:stretch>
          <a:fillRect/>
        </a:stretch>
      </xdr:blipFill>
      <xdr:spPr>
        <a:xfrm>
          <a:off x="5676900" y="2638425"/>
          <a:ext cx="1019175" cy="266700"/>
        </a:xfrm>
        <a:prstGeom prst="rect">
          <a:avLst/>
        </a:prstGeom>
        <a:noFill/>
        <a:ln w="9525" cmpd="sng">
          <a:noFill/>
        </a:ln>
      </xdr:spPr>
    </xdr:pic>
    <xdr:clientData/>
  </xdr:twoCellAnchor>
  <xdr:twoCellAnchor editAs="oneCell">
    <xdr:from>
      <xdr:col>7</xdr:col>
      <xdr:colOff>123825</xdr:colOff>
      <xdr:row>14</xdr:row>
      <xdr:rowOff>171450</xdr:rowOff>
    </xdr:from>
    <xdr:to>
      <xdr:col>8</xdr:col>
      <xdr:colOff>628650</xdr:colOff>
      <xdr:row>15</xdr:row>
      <xdr:rowOff>171450</xdr:rowOff>
    </xdr:to>
    <xdr:pic>
      <xdr:nvPicPr>
        <xdr:cNvPr id="6" name="CommandButton6"/>
        <xdr:cNvPicPr preferRelativeResize="1">
          <a:picLocks noChangeAspect="1"/>
        </xdr:cNvPicPr>
      </xdr:nvPicPr>
      <xdr:blipFill>
        <a:blip r:embed="rId6"/>
        <a:stretch>
          <a:fillRect/>
        </a:stretch>
      </xdr:blipFill>
      <xdr:spPr>
        <a:xfrm>
          <a:off x="5676900" y="2971800"/>
          <a:ext cx="1019175" cy="266700"/>
        </a:xfrm>
        <a:prstGeom prst="rect">
          <a:avLst/>
        </a:prstGeom>
        <a:noFill/>
        <a:ln w="9525" cmpd="sng">
          <a:noFill/>
        </a:ln>
      </xdr:spPr>
    </xdr:pic>
    <xdr:clientData/>
  </xdr:twoCellAnchor>
  <xdr:twoCellAnchor editAs="oneCell">
    <xdr:from>
      <xdr:col>1</xdr:col>
      <xdr:colOff>304800</xdr:colOff>
      <xdr:row>2</xdr:row>
      <xdr:rowOff>0</xdr:rowOff>
    </xdr:from>
    <xdr:to>
      <xdr:col>3</xdr:col>
      <xdr:colOff>1200150</xdr:colOff>
      <xdr:row>4</xdr:row>
      <xdr:rowOff>0</xdr:rowOff>
    </xdr:to>
    <xdr:pic>
      <xdr:nvPicPr>
        <xdr:cNvPr id="7" name="CommandButton7"/>
        <xdr:cNvPicPr preferRelativeResize="1">
          <a:picLocks noChangeAspect="1"/>
        </xdr:cNvPicPr>
      </xdr:nvPicPr>
      <xdr:blipFill>
        <a:blip r:embed="rId7"/>
        <a:stretch>
          <a:fillRect/>
        </a:stretch>
      </xdr:blipFill>
      <xdr:spPr>
        <a:xfrm>
          <a:off x="504825" y="76200"/>
          <a:ext cx="1724025" cy="495300"/>
        </a:xfrm>
        <a:prstGeom prst="rect">
          <a:avLst/>
        </a:prstGeom>
        <a:noFill/>
        <a:ln w="9525" cmpd="sng">
          <a:noFill/>
        </a:ln>
      </xdr:spPr>
    </xdr:pic>
    <xdr:clientData/>
  </xdr:twoCellAnchor>
  <xdr:twoCellAnchor editAs="oneCell">
    <xdr:from>
      <xdr:col>5</xdr:col>
      <xdr:colOff>123825</xdr:colOff>
      <xdr:row>14</xdr:row>
      <xdr:rowOff>95250</xdr:rowOff>
    </xdr:from>
    <xdr:to>
      <xdr:col>6</xdr:col>
      <xdr:colOff>1504950</xdr:colOff>
      <xdr:row>15</xdr:row>
      <xdr:rowOff>95250</xdr:rowOff>
    </xdr:to>
    <xdr:pic>
      <xdr:nvPicPr>
        <xdr:cNvPr id="8" name="CommandButton8"/>
        <xdr:cNvPicPr preferRelativeResize="1">
          <a:picLocks noChangeAspect="1"/>
        </xdr:cNvPicPr>
      </xdr:nvPicPr>
      <xdr:blipFill>
        <a:blip r:embed="rId8"/>
        <a:stretch>
          <a:fillRect/>
        </a:stretch>
      </xdr:blipFill>
      <xdr:spPr>
        <a:xfrm>
          <a:off x="3648075" y="2895600"/>
          <a:ext cx="1695450" cy="266700"/>
        </a:xfrm>
        <a:prstGeom prst="rect">
          <a:avLst/>
        </a:prstGeom>
        <a:noFill/>
        <a:ln w="9525" cmpd="sng">
          <a:noFill/>
        </a:ln>
      </xdr:spPr>
    </xdr:pic>
    <xdr:clientData/>
  </xdr:twoCellAnchor>
  <xdr:twoCellAnchor editAs="oneCell">
    <xdr:from>
      <xdr:col>0</xdr:col>
      <xdr:colOff>190500</xdr:colOff>
      <xdr:row>16</xdr:row>
      <xdr:rowOff>76200</xdr:rowOff>
    </xdr:from>
    <xdr:to>
      <xdr:col>3</xdr:col>
      <xdr:colOff>238125</xdr:colOff>
      <xdr:row>20</xdr:row>
      <xdr:rowOff>85725</xdr:rowOff>
    </xdr:to>
    <xdr:pic>
      <xdr:nvPicPr>
        <xdr:cNvPr id="9" name="CommandButton9"/>
        <xdr:cNvPicPr preferRelativeResize="1">
          <a:picLocks noChangeAspect="1"/>
        </xdr:cNvPicPr>
      </xdr:nvPicPr>
      <xdr:blipFill>
        <a:blip r:embed="rId9"/>
        <a:stretch>
          <a:fillRect/>
        </a:stretch>
      </xdr:blipFill>
      <xdr:spPr>
        <a:xfrm>
          <a:off x="190500" y="3409950"/>
          <a:ext cx="1076325" cy="571500"/>
        </a:xfrm>
        <a:prstGeom prst="rect">
          <a:avLst/>
        </a:prstGeom>
        <a:noFill/>
        <a:ln w="9525" cmpd="sng">
          <a:noFill/>
        </a:ln>
      </xdr:spPr>
    </xdr:pic>
    <xdr:clientData/>
  </xdr:twoCellAnchor>
  <xdr:twoCellAnchor editAs="oneCell">
    <xdr:from>
      <xdr:col>3</xdr:col>
      <xdr:colOff>9525</xdr:colOff>
      <xdr:row>10</xdr:row>
      <xdr:rowOff>76200</xdr:rowOff>
    </xdr:from>
    <xdr:to>
      <xdr:col>3</xdr:col>
      <xdr:colOff>552450</xdr:colOff>
      <xdr:row>13</xdr:row>
      <xdr:rowOff>171450</xdr:rowOff>
    </xdr:to>
    <xdr:pic>
      <xdr:nvPicPr>
        <xdr:cNvPr id="10" name="CommandButton10"/>
        <xdr:cNvPicPr preferRelativeResize="1">
          <a:picLocks noChangeAspect="1"/>
        </xdr:cNvPicPr>
      </xdr:nvPicPr>
      <xdr:blipFill>
        <a:blip r:embed="rId10"/>
        <a:stretch>
          <a:fillRect/>
        </a:stretch>
      </xdr:blipFill>
      <xdr:spPr>
        <a:xfrm>
          <a:off x="1038225" y="1809750"/>
          <a:ext cx="542925" cy="895350"/>
        </a:xfrm>
        <a:prstGeom prst="rect">
          <a:avLst/>
        </a:prstGeom>
        <a:noFill/>
        <a:ln w="9525" cmpd="sng">
          <a:noFill/>
        </a:ln>
      </xdr:spPr>
    </xdr:pic>
    <xdr:clientData/>
  </xdr:twoCellAnchor>
  <xdr:twoCellAnchor editAs="oneCell">
    <xdr:from>
      <xdr:col>3</xdr:col>
      <xdr:colOff>1162050</xdr:colOff>
      <xdr:row>10</xdr:row>
      <xdr:rowOff>85725</xdr:rowOff>
    </xdr:from>
    <xdr:to>
      <xdr:col>3</xdr:col>
      <xdr:colOff>1704975</xdr:colOff>
      <xdr:row>13</xdr:row>
      <xdr:rowOff>180975</xdr:rowOff>
    </xdr:to>
    <xdr:pic>
      <xdr:nvPicPr>
        <xdr:cNvPr id="11" name="CommandButton11"/>
        <xdr:cNvPicPr preferRelativeResize="1">
          <a:picLocks noChangeAspect="1"/>
        </xdr:cNvPicPr>
      </xdr:nvPicPr>
      <xdr:blipFill>
        <a:blip r:embed="rId11"/>
        <a:stretch>
          <a:fillRect/>
        </a:stretch>
      </xdr:blipFill>
      <xdr:spPr>
        <a:xfrm>
          <a:off x="2190750" y="1819275"/>
          <a:ext cx="542925" cy="895350"/>
        </a:xfrm>
        <a:prstGeom prst="rect">
          <a:avLst/>
        </a:prstGeom>
        <a:noFill/>
        <a:ln w="9525" cmpd="sng">
          <a:noFill/>
        </a:ln>
      </xdr:spPr>
    </xdr:pic>
    <xdr:clientData/>
  </xdr:twoCellAnchor>
  <xdr:twoCellAnchor editAs="oneCell">
    <xdr:from>
      <xdr:col>5</xdr:col>
      <xdr:colOff>123825</xdr:colOff>
      <xdr:row>12</xdr:row>
      <xdr:rowOff>238125</xdr:rowOff>
    </xdr:from>
    <xdr:to>
      <xdr:col>6</xdr:col>
      <xdr:colOff>1504950</xdr:colOff>
      <xdr:row>13</xdr:row>
      <xdr:rowOff>238125</xdr:rowOff>
    </xdr:to>
    <xdr:pic>
      <xdr:nvPicPr>
        <xdr:cNvPr id="12" name="CommandButton12"/>
        <xdr:cNvPicPr preferRelativeResize="1">
          <a:picLocks noChangeAspect="1"/>
        </xdr:cNvPicPr>
      </xdr:nvPicPr>
      <xdr:blipFill>
        <a:blip r:embed="rId12"/>
        <a:stretch>
          <a:fillRect/>
        </a:stretch>
      </xdr:blipFill>
      <xdr:spPr>
        <a:xfrm>
          <a:off x="3648075" y="2505075"/>
          <a:ext cx="1695450" cy="266700"/>
        </a:xfrm>
        <a:prstGeom prst="rect">
          <a:avLst/>
        </a:prstGeom>
        <a:noFill/>
        <a:ln w="9525" cmpd="sng">
          <a:noFill/>
        </a:ln>
      </xdr:spPr>
    </xdr:pic>
    <xdr:clientData/>
  </xdr:twoCellAnchor>
  <xdr:twoCellAnchor editAs="oneCell">
    <xdr:from>
      <xdr:col>7</xdr:col>
      <xdr:colOff>123825</xdr:colOff>
      <xdr:row>12</xdr:row>
      <xdr:rowOff>38100</xdr:rowOff>
    </xdr:from>
    <xdr:to>
      <xdr:col>8</xdr:col>
      <xdr:colOff>628650</xdr:colOff>
      <xdr:row>13</xdr:row>
      <xdr:rowOff>38100</xdr:rowOff>
    </xdr:to>
    <xdr:pic>
      <xdr:nvPicPr>
        <xdr:cNvPr id="13" name="CommandButton13"/>
        <xdr:cNvPicPr preferRelativeResize="1">
          <a:picLocks noChangeAspect="1"/>
        </xdr:cNvPicPr>
      </xdr:nvPicPr>
      <xdr:blipFill>
        <a:blip r:embed="rId13"/>
        <a:stretch>
          <a:fillRect/>
        </a:stretch>
      </xdr:blipFill>
      <xdr:spPr>
        <a:xfrm>
          <a:off x="5676900" y="2305050"/>
          <a:ext cx="1019175" cy="266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1924050</xdr:colOff>
      <xdr:row>5</xdr:row>
      <xdr:rowOff>133350</xdr:rowOff>
    </xdr:from>
    <xdr:to>
      <xdr:col>2</xdr:col>
      <xdr:colOff>2705100</xdr:colOff>
      <xdr:row>7</xdr:row>
      <xdr:rowOff>38100</xdr:rowOff>
    </xdr:to>
    <xdr:pic>
      <xdr:nvPicPr>
        <xdr:cNvPr id="1" name="CommandButton1"/>
        <xdr:cNvPicPr preferRelativeResize="1">
          <a:picLocks noChangeAspect="1"/>
        </xdr:cNvPicPr>
      </xdr:nvPicPr>
      <xdr:blipFill>
        <a:blip r:embed="rId1"/>
        <a:stretch>
          <a:fillRect/>
        </a:stretch>
      </xdr:blipFill>
      <xdr:spPr>
        <a:xfrm>
          <a:off x="2943225" y="1143000"/>
          <a:ext cx="781050" cy="266700"/>
        </a:xfrm>
        <a:prstGeom prst="rect">
          <a:avLst/>
        </a:prstGeom>
        <a:noFill/>
        <a:ln w="9525" cmpd="sng">
          <a:noFill/>
        </a:ln>
      </xdr:spPr>
    </xdr:pic>
    <xdr:clientData fPrintsWithSheet="0"/>
  </xdr:twoCellAnchor>
  <xdr:twoCellAnchor editAs="oneCell">
    <xdr:from>
      <xdr:col>0</xdr:col>
      <xdr:colOff>9525</xdr:colOff>
      <xdr:row>0</xdr:row>
      <xdr:rowOff>19050</xdr:rowOff>
    </xdr:from>
    <xdr:to>
      <xdr:col>2</xdr:col>
      <xdr:colOff>9525</xdr:colOff>
      <xdr:row>1</xdr:row>
      <xdr:rowOff>95250</xdr:rowOff>
    </xdr:to>
    <xdr:pic>
      <xdr:nvPicPr>
        <xdr:cNvPr id="2" name="CommandButton2"/>
        <xdr:cNvPicPr preferRelativeResize="1">
          <a:picLocks noChangeAspect="1"/>
        </xdr:cNvPicPr>
      </xdr:nvPicPr>
      <xdr:blipFill>
        <a:blip r:embed="rId2"/>
        <a:stretch>
          <a:fillRect/>
        </a:stretch>
      </xdr:blipFill>
      <xdr:spPr>
        <a:xfrm>
          <a:off x="9525" y="19050"/>
          <a:ext cx="1019175" cy="266700"/>
        </a:xfrm>
        <a:prstGeom prst="rect">
          <a:avLst/>
        </a:prstGeom>
        <a:noFill/>
        <a:ln w="9525" cmpd="sng">
          <a:noFill/>
        </a:ln>
      </xdr:spPr>
    </xdr:pic>
    <xdr:clientData fPrintsWithSheet="0"/>
  </xdr:twoCellAnchor>
  <xdr:twoCellAnchor editAs="oneCell">
    <xdr:from>
      <xdr:col>0</xdr:col>
      <xdr:colOff>0</xdr:colOff>
      <xdr:row>1</xdr:row>
      <xdr:rowOff>152400</xdr:rowOff>
    </xdr:from>
    <xdr:to>
      <xdr:col>2</xdr:col>
      <xdr:colOff>0</xdr:colOff>
      <xdr:row>3</xdr:row>
      <xdr:rowOff>38100</xdr:rowOff>
    </xdr:to>
    <xdr:pic>
      <xdr:nvPicPr>
        <xdr:cNvPr id="3" name="CommandButton3"/>
        <xdr:cNvPicPr preferRelativeResize="1">
          <a:picLocks noChangeAspect="1"/>
        </xdr:cNvPicPr>
      </xdr:nvPicPr>
      <xdr:blipFill>
        <a:blip r:embed="rId3"/>
        <a:stretch>
          <a:fillRect/>
        </a:stretch>
      </xdr:blipFill>
      <xdr:spPr>
        <a:xfrm>
          <a:off x="0" y="342900"/>
          <a:ext cx="1019175" cy="266700"/>
        </a:xfrm>
        <a:prstGeom prst="rect">
          <a:avLst/>
        </a:prstGeom>
        <a:noFill/>
        <a:ln w="9525" cmpd="sng">
          <a:noFill/>
        </a:ln>
      </xdr:spPr>
    </xdr:pic>
    <xdr:clientData fPrintsWithSheet="0"/>
  </xdr:twoCellAnchor>
  <xdr:twoCellAnchor editAs="oneCell">
    <xdr:from>
      <xdr:col>0</xdr:col>
      <xdr:colOff>0</xdr:colOff>
      <xdr:row>3</xdr:row>
      <xdr:rowOff>114300</xdr:rowOff>
    </xdr:from>
    <xdr:to>
      <xdr:col>2</xdr:col>
      <xdr:colOff>0</xdr:colOff>
      <xdr:row>4</xdr:row>
      <xdr:rowOff>180975</xdr:rowOff>
    </xdr:to>
    <xdr:pic>
      <xdr:nvPicPr>
        <xdr:cNvPr id="4" name="CommandButton4"/>
        <xdr:cNvPicPr preferRelativeResize="1">
          <a:picLocks noChangeAspect="1"/>
        </xdr:cNvPicPr>
      </xdr:nvPicPr>
      <xdr:blipFill>
        <a:blip r:embed="rId4"/>
        <a:stretch>
          <a:fillRect/>
        </a:stretch>
      </xdr:blipFill>
      <xdr:spPr>
        <a:xfrm>
          <a:off x="0" y="685800"/>
          <a:ext cx="1019175" cy="2571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25</xdr:row>
      <xdr:rowOff>0</xdr:rowOff>
    </xdr:from>
    <xdr:to>
      <xdr:col>9</xdr:col>
      <xdr:colOff>0</xdr:colOff>
      <xdr:row>26</xdr:row>
      <xdr:rowOff>104775</xdr:rowOff>
    </xdr:to>
    <xdr:sp>
      <xdr:nvSpPr>
        <xdr:cNvPr id="1" name="Line 29"/>
        <xdr:cNvSpPr>
          <a:spLocks/>
        </xdr:cNvSpPr>
      </xdr:nvSpPr>
      <xdr:spPr>
        <a:xfrm>
          <a:off x="3543300" y="4572000"/>
          <a:ext cx="8191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19050</xdr:colOff>
      <xdr:row>25</xdr:row>
      <xdr:rowOff>19050</xdr:rowOff>
    </xdr:from>
    <xdr:to>
      <xdr:col>11</xdr:col>
      <xdr:colOff>285750</xdr:colOff>
      <xdr:row>26</xdr:row>
      <xdr:rowOff>104775</xdr:rowOff>
    </xdr:to>
    <xdr:sp>
      <xdr:nvSpPr>
        <xdr:cNvPr id="2" name="Line 30"/>
        <xdr:cNvSpPr>
          <a:spLocks/>
        </xdr:cNvSpPr>
      </xdr:nvSpPr>
      <xdr:spPr>
        <a:xfrm flipH="1">
          <a:off x="5229225" y="4591050"/>
          <a:ext cx="118110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11</xdr:col>
      <xdr:colOff>104775</xdr:colOff>
      <xdr:row>27</xdr:row>
      <xdr:rowOff>228600</xdr:rowOff>
    </xdr:from>
    <xdr:to>
      <xdr:col>11</xdr:col>
      <xdr:colOff>104775</xdr:colOff>
      <xdr:row>38</xdr:row>
      <xdr:rowOff>38100</xdr:rowOff>
    </xdr:to>
    <xdr:sp>
      <xdr:nvSpPr>
        <xdr:cNvPr id="3" name="Line 31"/>
        <xdr:cNvSpPr>
          <a:spLocks/>
        </xdr:cNvSpPr>
      </xdr:nvSpPr>
      <xdr:spPr>
        <a:xfrm flipH="1">
          <a:off x="6229350" y="5153025"/>
          <a:ext cx="0" cy="17335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0</xdr:colOff>
      <xdr:row>27</xdr:row>
      <xdr:rowOff>228600</xdr:rowOff>
    </xdr:from>
    <xdr:to>
      <xdr:col>11</xdr:col>
      <xdr:colOff>104775</xdr:colOff>
      <xdr:row>28</xdr:row>
      <xdr:rowOff>0</xdr:rowOff>
    </xdr:to>
    <xdr:sp>
      <xdr:nvSpPr>
        <xdr:cNvPr id="4" name="Line 35"/>
        <xdr:cNvSpPr>
          <a:spLocks/>
        </xdr:cNvSpPr>
      </xdr:nvSpPr>
      <xdr:spPr>
        <a:xfrm flipH="1">
          <a:off x="5210175" y="5153025"/>
          <a:ext cx="1019175" cy="190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11</xdr:col>
      <xdr:colOff>114300</xdr:colOff>
      <xdr:row>38</xdr:row>
      <xdr:rowOff>28575</xdr:rowOff>
    </xdr:from>
    <xdr:to>
      <xdr:col>12</xdr:col>
      <xdr:colOff>0</xdr:colOff>
      <xdr:row>38</xdr:row>
      <xdr:rowOff>47625</xdr:rowOff>
    </xdr:to>
    <xdr:sp>
      <xdr:nvSpPr>
        <xdr:cNvPr id="5" name="Line 36"/>
        <xdr:cNvSpPr>
          <a:spLocks/>
        </xdr:cNvSpPr>
      </xdr:nvSpPr>
      <xdr:spPr>
        <a:xfrm>
          <a:off x="6238875" y="6877050"/>
          <a:ext cx="200025" cy="190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17</xdr:col>
      <xdr:colOff>85725</xdr:colOff>
      <xdr:row>16</xdr:row>
      <xdr:rowOff>104775</xdr:rowOff>
    </xdr:from>
    <xdr:to>
      <xdr:col>17</xdr:col>
      <xdr:colOff>904875</xdr:colOff>
      <xdr:row>18</xdr:row>
      <xdr:rowOff>47625</xdr:rowOff>
    </xdr:to>
    <xdr:pic>
      <xdr:nvPicPr>
        <xdr:cNvPr id="6" name="CommandButton2"/>
        <xdr:cNvPicPr preferRelativeResize="1">
          <a:picLocks noChangeAspect="1"/>
        </xdr:cNvPicPr>
      </xdr:nvPicPr>
      <xdr:blipFill>
        <a:blip r:embed="rId1"/>
        <a:stretch>
          <a:fillRect/>
        </a:stretch>
      </xdr:blipFill>
      <xdr:spPr>
        <a:xfrm>
          <a:off x="7896225" y="3000375"/>
          <a:ext cx="819150" cy="266700"/>
        </a:xfrm>
        <a:prstGeom prst="rect">
          <a:avLst/>
        </a:prstGeom>
        <a:noFill/>
        <a:ln w="9525" cmpd="sng">
          <a:noFill/>
        </a:ln>
      </xdr:spPr>
    </xdr:pic>
    <xdr:clientData fPrintsWithSheet="0"/>
  </xdr:twoCellAnchor>
  <xdr:twoCellAnchor>
    <xdr:from>
      <xdr:col>17</xdr:col>
      <xdr:colOff>85725</xdr:colOff>
      <xdr:row>19</xdr:row>
      <xdr:rowOff>19050</xdr:rowOff>
    </xdr:from>
    <xdr:to>
      <xdr:col>17</xdr:col>
      <xdr:colOff>895350</xdr:colOff>
      <xdr:row>20</xdr:row>
      <xdr:rowOff>161925</xdr:rowOff>
    </xdr:to>
    <xdr:pic>
      <xdr:nvPicPr>
        <xdr:cNvPr id="7" name="CommandButton3"/>
        <xdr:cNvPicPr preferRelativeResize="1">
          <a:picLocks noChangeAspect="1"/>
        </xdr:cNvPicPr>
      </xdr:nvPicPr>
      <xdr:blipFill>
        <a:blip r:embed="rId2"/>
        <a:stretch>
          <a:fillRect/>
        </a:stretch>
      </xdr:blipFill>
      <xdr:spPr>
        <a:xfrm>
          <a:off x="7896225" y="3486150"/>
          <a:ext cx="809625" cy="219075"/>
        </a:xfrm>
        <a:prstGeom prst="rect">
          <a:avLst/>
        </a:prstGeom>
        <a:noFill/>
        <a:ln w="9525" cmpd="sng">
          <a:noFill/>
        </a:ln>
      </xdr:spPr>
    </xdr:pic>
    <xdr:clientData fPrintsWithSheet="0"/>
  </xdr:twoCellAnchor>
  <xdr:twoCellAnchor>
    <xdr:from>
      <xdr:col>17</xdr:col>
      <xdr:colOff>85725</xdr:colOff>
      <xdr:row>22</xdr:row>
      <xdr:rowOff>57150</xdr:rowOff>
    </xdr:from>
    <xdr:to>
      <xdr:col>17</xdr:col>
      <xdr:colOff>885825</xdr:colOff>
      <xdr:row>23</xdr:row>
      <xdr:rowOff>95250</xdr:rowOff>
    </xdr:to>
    <xdr:pic>
      <xdr:nvPicPr>
        <xdr:cNvPr id="8" name="CommandButton4"/>
        <xdr:cNvPicPr preferRelativeResize="1">
          <a:picLocks noChangeAspect="1"/>
        </xdr:cNvPicPr>
      </xdr:nvPicPr>
      <xdr:blipFill>
        <a:blip r:embed="rId3"/>
        <a:stretch>
          <a:fillRect/>
        </a:stretch>
      </xdr:blipFill>
      <xdr:spPr>
        <a:xfrm>
          <a:off x="7896225" y="3924300"/>
          <a:ext cx="800100" cy="285750"/>
        </a:xfrm>
        <a:prstGeom prst="rect">
          <a:avLst/>
        </a:prstGeom>
        <a:noFill/>
        <a:ln w="9525" cmpd="sng">
          <a:noFill/>
        </a:ln>
      </xdr:spPr>
    </xdr:pic>
    <xdr:clientData fPrintsWithSheet="0"/>
  </xdr:twoCellAnchor>
  <xdr:twoCellAnchor>
    <xdr:from>
      <xdr:col>17</xdr:col>
      <xdr:colOff>95250</xdr:colOff>
      <xdr:row>26</xdr:row>
      <xdr:rowOff>19050</xdr:rowOff>
    </xdr:from>
    <xdr:to>
      <xdr:col>17</xdr:col>
      <xdr:colOff>904875</xdr:colOff>
      <xdr:row>27</xdr:row>
      <xdr:rowOff>114300</xdr:rowOff>
    </xdr:to>
    <xdr:pic>
      <xdr:nvPicPr>
        <xdr:cNvPr id="9" name="CommandButton5"/>
        <xdr:cNvPicPr preferRelativeResize="1">
          <a:picLocks noChangeAspect="1"/>
        </xdr:cNvPicPr>
      </xdr:nvPicPr>
      <xdr:blipFill>
        <a:blip r:embed="rId4"/>
        <a:stretch>
          <a:fillRect/>
        </a:stretch>
      </xdr:blipFill>
      <xdr:spPr>
        <a:xfrm>
          <a:off x="7905750" y="4819650"/>
          <a:ext cx="809625" cy="219075"/>
        </a:xfrm>
        <a:prstGeom prst="rect">
          <a:avLst/>
        </a:prstGeom>
        <a:noFill/>
        <a:ln w="9525" cmpd="sng">
          <a:noFill/>
        </a:ln>
      </xdr:spPr>
    </xdr:pic>
    <xdr:clientData fPrintsWithSheet="0"/>
  </xdr:twoCellAnchor>
  <xdr:twoCellAnchor>
    <xdr:from>
      <xdr:col>17</xdr:col>
      <xdr:colOff>76200</xdr:colOff>
      <xdr:row>10</xdr:row>
      <xdr:rowOff>171450</xdr:rowOff>
    </xdr:from>
    <xdr:to>
      <xdr:col>17</xdr:col>
      <xdr:colOff>885825</xdr:colOff>
      <xdr:row>14</xdr:row>
      <xdr:rowOff>95250</xdr:rowOff>
    </xdr:to>
    <xdr:pic>
      <xdr:nvPicPr>
        <xdr:cNvPr id="10" name="CommandButton1"/>
        <xdr:cNvPicPr preferRelativeResize="1">
          <a:picLocks noChangeAspect="1"/>
        </xdr:cNvPicPr>
      </xdr:nvPicPr>
      <xdr:blipFill>
        <a:blip r:embed="rId5"/>
        <a:stretch>
          <a:fillRect/>
        </a:stretch>
      </xdr:blipFill>
      <xdr:spPr>
        <a:xfrm>
          <a:off x="7886700" y="2095500"/>
          <a:ext cx="809625" cy="571500"/>
        </a:xfrm>
        <a:prstGeom prst="rect">
          <a:avLst/>
        </a:prstGeom>
        <a:noFill/>
        <a:ln w="9525" cmpd="sng">
          <a:noFill/>
        </a:ln>
      </xdr:spPr>
    </xdr:pic>
    <xdr:clientData fPrintsWithSheet="0"/>
  </xdr:twoCellAnchor>
  <xdr:twoCellAnchor>
    <xdr:from>
      <xdr:col>17</xdr:col>
      <xdr:colOff>66675</xdr:colOff>
      <xdr:row>7</xdr:row>
      <xdr:rowOff>66675</xdr:rowOff>
    </xdr:from>
    <xdr:to>
      <xdr:col>17</xdr:col>
      <xdr:colOff>885825</xdr:colOff>
      <xdr:row>10</xdr:row>
      <xdr:rowOff>85725</xdr:rowOff>
    </xdr:to>
    <xdr:pic>
      <xdr:nvPicPr>
        <xdr:cNvPr id="11" name="CommandButton6"/>
        <xdr:cNvPicPr preferRelativeResize="1">
          <a:picLocks noChangeAspect="1"/>
        </xdr:cNvPicPr>
      </xdr:nvPicPr>
      <xdr:blipFill>
        <a:blip r:embed="rId6"/>
        <a:stretch>
          <a:fillRect/>
        </a:stretch>
      </xdr:blipFill>
      <xdr:spPr>
        <a:xfrm>
          <a:off x="7877175" y="1514475"/>
          <a:ext cx="819150" cy="495300"/>
        </a:xfrm>
        <a:prstGeom prst="rect">
          <a:avLst/>
        </a:prstGeom>
        <a:noFill/>
        <a:ln w="9525" cmpd="sng">
          <a:noFill/>
        </a:ln>
      </xdr:spPr>
    </xdr:pic>
    <xdr:clientData/>
  </xdr:twoCellAnchor>
  <xdr:twoCellAnchor>
    <xdr:from>
      <xdr:col>17</xdr:col>
      <xdr:colOff>85725</xdr:colOff>
      <xdr:row>24</xdr:row>
      <xdr:rowOff>47625</xdr:rowOff>
    </xdr:from>
    <xdr:to>
      <xdr:col>17</xdr:col>
      <xdr:colOff>866775</xdr:colOff>
      <xdr:row>25</xdr:row>
      <xdr:rowOff>47625</xdr:rowOff>
    </xdr:to>
    <xdr:pic>
      <xdr:nvPicPr>
        <xdr:cNvPr id="12" name="CommandButton7"/>
        <xdr:cNvPicPr preferRelativeResize="1">
          <a:picLocks noChangeAspect="1"/>
        </xdr:cNvPicPr>
      </xdr:nvPicPr>
      <xdr:blipFill>
        <a:blip r:embed="rId7"/>
        <a:stretch>
          <a:fillRect/>
        </a:stretch>
      </xdr:blipFill>
      <xdr:spPr>
        <a:xfrm>
          <a:off x="7896225" y="4371975"/>
          <a:ext cx="781050" cy="2476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2</xdr:row>
      <xdr:rowOff>2533650</xdr:rowOff>
    </xdr:from>
    <xdr:to>
      <xdr:col>11</xdr:col>
      <xdr:colOff>876300</xdr:colOff>
      <xdr:row>2</xdr:row>
      <xdr:rowOff>2781300</xdr:rowOff>
    </xdr:to>
    <xdr:pic>
      <xdr:nvPicPr>
        <xdr:cNvPr id="1" name="CommandButton1"/>
        <xdr:cNvPicPr preferRelativeResize="1">
          <a:picLocks noChangeAspect="1"/>
        </xdr:cNvPicPr>
      </xdr:nvPicPr>
      <xdr:blipFill>
        <a:blip r:embed="rId1"/>
        <a:stretch>
          <a:fillRect/>
        </a:stretch>
      </xdr:blipFill>
      <xdr:spPr>
        <a:xfrm>
          <a:off x="7629525" y="3238500"/>
          <a:ext cx="781050" cy="247650"/>
        </a:xfrm>
        <a:prstGeom prst="rect">
          <a:avLst/>
        </a:prstGeom>
        <a:noFill/>
        <a:ln w="9525" cmpd="sng">
          <a:noFill/>
        </a:ln>
      </xdr:spPr>
    </xdr:pic>
    <xdr:clientData fPrintsWithSheet="0"/>
  </xdr:twoCellAnchor>
  <xdr:twoCellAnchor>
    <xdr:from>
      <xdr:col>11</xdr:col>
      <xdr:colOff>85725</xdr:colOff>
      <xdr:row>2</xdr:row>
      <xdr:rowOff>1333500</xdr:rowOff>
    </xdr:from>
    <xdr:to>
      <xdr:col>11</xdr:col>
      <xdr:colOff>904875</xdr:colOff>
      <xdr:row>2</xdr:row>
      <xdr:rowOff>1552575</xdr:rowOff>
    </xdr:to>
    <xdr:pic>
      <xdr:nvPicPr>
        <xdr:cNvPr id="2" name="CommandButton8"/>
        <xdr:cNvPicPr preferRelativeResize="1">
          <a:picLocks noChangeAspect="1"/>
        </xdr:cNvPicPr>
      </xdr:nvPicPr>
      <xdr:blipFill>
        <a:blip r:embed="rId2"/>
        <a:stretch>
          <a:fillRect/>
        </a:stretch>
      </xdr:blipFill>
      <xdr:spPr>
        <a:xfrm>
          <a:off x="7620000" y="2038350"/>
          <a:ext cx="819150" cy="228600"/>
        </a:xfrm>
        <a:prstGeom prst="rect">
          <a:avLst/>
        </a:prstGeom>
        <a:noFill/>
        <a:ln w="9525" cmpd="sng">
          <a:noFill/>
        </a:ln>
      </xdr:spPr>
    </xdr:pic>
    <xdr:clientData fPrintsWithSheet="0"/>
  </xdr:twoCellAnchor>
  <xdr:twoCellAnchor>
    <xdr:from>
      <xdr:col>11</xdr:col>
      <xdr:colOff>85725</xdr:colOff>
      <xdr:row>2</xdr:row>
      <xdr:rowOff>1714500</xdr:rowOff>
    </xdr:from>
    <xdr:to>
      <xdr:col>11</xdr:col>
      <xdr:colOff>895350</xdr:colOff>
      <xdr:row>2</xdr:row>
      <xdr:rowOff>1943100</xdr:rowOff>
    </xdr:to>
    <xdr:pic>
      <xdr:nvPicPr>
        <xdr:cNvPr id="3" name="CommandButton9"/>
        <xdr:cNvPicPr preferRelativeResize="1">
          <a:picLocks noChangeAspect="1"/>
        </xdr:cNvPicPr>
      </xdr:nvPicPr>
      <xdr:blipFill>
        <a:blip r:embed="rId3"/>
        <a:stretch>
          <a:fillRect/>
        </a:stretch>
      </xdr:blipFill>
      <xdr:spPr>
        <a:xfrm>
          <a:off x="7620000" y="2419350"/>
          <a:ext cx="809625" cy="228600"/>
        </a:xfrm>
        <a:prstGeom prst="rect">
          <a:avLst/>
        </a:prstGeom>
        <a:noFill/>
        <a:ln w="9525" cmpd="sng">
          <a:noFill/>
        </a:ln>
      </xdr:spPr>
    </xdr:pic>
    <xdr:clientData fPrintsWithSheet="0"/>
  </xdr:twoCellAnchor>
  <xdr:twoCellAnchor>
    <xdr:from>
      <xdr:col>11</xdr:col>
      <xdr:colOff>85725</xdr:colOff>
      <xdr:row>2</xdr:row>
      <xdr:rowOff>2114550</xdr:rowOff>
    </xdr:from>
    <xdr:to>
      <xdr:col>11</xdr:col>
      <xdr:colOff>885825</xdr:colOff>
      <xdr:row>2</xdr:row>
      <xdr:rowOff>2352675</xdr:rowOff>
    </xdr:to>
    <xdr:pic>
      <xdr:nvPicPr>
        <xdr:cNvPr id="4" name="CommandButton4"/>
        <xdr:cNvPicPr preferRelativeResize="1">
          <a:picLocks noChangeAspect="1"/>
        </xdr:cNvPicPr>
      </xdr:nvPicPr>
      <xdr:blipFill>
        <a:blip r:embed="rId4"/>
        <a:stretch>
          <a:fillRect/>
        </a:stretch>
      </xdr:blipFill>
      <xdr:spPr>
        <a:xfrm>
          <a:off x="7620000" y="2819400"/>
          <a:ext cx="800100" cy="238125"/>
        </a:xfrm>
        <a:prstGeom prst="rect">
          <a:avLst/>
        </a:prstGeom>
        <a:noFill/>
        <a:ln w="9525" cmpd="sng">
          <a:noFill/>
        </a:ln>
      </xdr:spPr>
    </xdr:pic>
    <xdr:clientData fPrintsWithSheet="0"/>
  </xdr:twoCellAnchor>
  <xdr:twoCellAnchor>
    <xdr:from>
      <xdr:col>11</xdr:col>
      <xdr:colOff>95250</xdr:colOff>
      <xdr:row>2</xdr:row>
      <xdr:rowOff>2905125</xdr:rowOff>
    </xdr:from>
    <xdr:to>
      <xdr:col>11</xdr:col>
      <xdr:colOff>904875</xdr:colOff>
      <xdr:row>2</xdr:row>
      <xdr:rowOff>3124200</xdr:rowOff>
    </xdr:to>
    <xdr:pic>
      <xdr:nvPicPr>
        <xdr:cNvPr id="5" name="CommandButton5"/>
        <xdr:cNvPicPr preferRelativeResize="1">
          <a:picLocks noChangeAspect="1"/>
        </xdr:cNvPicPr>
      </xdr:nvPicPr>
      <xdr:blipFill>
        <a:blip r:embed="rId5"/>
        <a:stretch>
          <a:fillRect/>
        </a:stretch>
      </xdr:blipFill>
      <xdr:spPr>
        <a:xfrm>
          <a:off x="7629525" y="3609975"/>
          <a:ext cx="809625" cy="209550"/>
        </a:xfrm>
        <a:prstGeom prst="rect">
          <a:avLst/>
        </a:prstGeom>
        <a:noFill/>
        <a:ln w="9525" cmpd="sng">
          <a:noFill/>
        </a:ln>
      </xdr:spPr>
    </xdr:pic>
    <xdr:clientData fPrintsWithSheet="0"/>
  </xdr:twoCellAnchor>
  <xdr:twoCellAnchor>
    <xdr:from>
      <xdr:col>11</xdr:col>
      <xdr:colOff>85725</xdr:colOff>
      <xdr:row>2</xdr:row>
      <xdr:rowOff>666750</xdr:rowOff>
    </xdr:from>
    <xdr:to>
      <xdr:col>11</xdr:col>
      <xdr:colOff>895350</xdr:colOff>
      <xdr:row>2</xdr:row>
      <xdr:rowOff>1123950</xdr:rowOff>
    </xdr:to>
    <xdr:pic>
      <xdr:nvPicPr>
        <xdr:cNvPr id="6" name="CommandButton10"/>
        <xdr:cNvPicPr preferRelativeResize="1">
          <a:picLocks noChangeAspect="1"/>
        </xdr:cNvPicPr>
      </xdr:nvPicPr>
      <xdr:blipFill>
        <a:blip r:embed="rId6"/>
        <a:stretch>
          <a:fillRect/>
        </a:stretch>
      </xdr:blipFill>
      <xdr:spPr>
        <a:xfrm>
          <a:off x="7620000" y="1371600"/>
          <a:ext cx="809625" cy="466725"/>
        </a:xfrm>
        <a:prstGeom prst="rect">
          <a:avLst/>
        </a:prstGeom>
        <a:noFill/>
        <a:ln w="9525" cmpd="sng">
          <a:noFill/>
        </a:ln>
      </xdr:spPr>
    </xdr:pic>
    <xdr:clientData fPrintsWithSheet="0"/>
  </xdr:twoCellAnchor>
  <xdr:twoCellAnchor>
    <xdr:from>
      <xdr:col>11</xdr:col>
      <xdr:colOff>85725</xdr:colOff>
      <xdr:row>2</xdr:row>
      <xdr:rowOff>66675</xdr:rowOff>
    </xdr:from>
    <xdr:to>
      <xdr:col>11</xdr:col>
      <xdr:colOff>904875</xdr:colOff>
      <xdr:row>2</xdr:row>
      <xdr:rowOff>561975</xdr:rowOff>
    </xdr:to>
    <xdr:pic>
      <xdr:nvPicPr>
        <xdr:cNvPr id="7" name="CommandButton6"/>
        <xdr:cNvPicPr preferRelativeResize="1">
          <a:picLocks noChangeAspect="1"/>
        </xdr:cNvPicPr>
      </xdr:nvPicPr>
      <xdr:blipFill>
        <a:blip r:embed="rId7"/>
        <a:stretch>
          <a:fillRect/>
        </a:stretch>
      </xdr:blipFill>
      <xdr:spPr>
        <a:xfrm>
          <a:off x="7620000" y="771525"/>
          <a:ext cx="819150" cy="504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2</xdr:col>
      <xdr:colOff>304800</xdr:colOff>
      <xdr:row>1</xdr:row>
      <xdr:rowOff>219075</xdr:rowOff>
    </xdr:to>
    <xdr:pic>
      <xdr:nvPicPr>
        <xdr:cNvPr id="1" name="CommandButton1"/>
        <xdr:cNvPicPr preferRelativeResize="1">
          <a:picLocks noChangeAspect="1"/>
        </xdr:cNvPicPr>
      </xdr:nvPicPr>
      <xdr:blipFill>
        <a:blip r:embed="rId1"/>
        <a:stretch>
          <a:fillRect/>
        </a:stretch>
      </xdr:blipFill>
      <xdr:spPr>
        <a:xfrm>
          <a:off x="76200" y="28575"/>
          <a:ext cx="1076325" cy="571500"/>
        </a:xfrm>
        <a:prstGeom prst="rect">
          <a:avLst/>
        </a:prstGeom>
        <a:noFill/>
        <a:ln w="9525" cmpd="sng">
          <a:noFill/>
        </a:ln>
      </xdr:spPr>
    </xdr:pic>
    <xdr:clientData/>
  </xdr:twoCellAnchor>
  <xdr:twoCellAnchor editAs="oneCell">
    <xdr:from>
      <xdr:col>2</xdr:col>
      <xdr:colOff>342900</xdr:colOff>
      <xdr:row>0</xdr:row>
      <xdr:rowOff>38100</xdr:rowOff>
    </xdr:from>
    <xdr:to>
      <xdr:col>2</xdr:col>
      <xdr:colOff>2505075</xdr:colOff>
      <xdr:row>1</xdr:row>
      <xdr:rowOff>200025</xdr:rowOff>
    </xdr:to>
    <xdr:pic>
      <xdr:nvPicPr>
        <xdr:cNvPr id="2" name="CommandButton2"/>
        <xdr:cNvPicPr preferRelativeResize="1">
          <a:picLocks noChangeAspect="1"/>
        </xdr:cNvPicPr>
      </xdr:nvPicPr>
      <xdr:blipFill>
        <a:blip r:embed="rId2"/>
        <a:stretch>
          <a:fillRect/>
        </a:stretch>
      </xdr:blipFill>
      <xdr:spPr>
        <a:xfrm>
          <a:off x="1190625" y="38100"/>
          <a:ext cx="2162175" cy="542925"/>
        </a:xfrm>
        <a:prstGeom prst="rect">
          <a:avLst/>
        </a:prstGeom>
        <a:noFill/>
        <a:ln w="9525" cmpd="sng">
          <a:noFill/>
        </a:ln>
      </xdr:spPr>
    </xdr:pic>
    <xdr:clientData/>
  </xdr:twoCellAnchor>
  <xdr:twoCellAnchor>
    <xdr:from>
      <xdr:col>4</xdr:col>
      <xdr:colOff>200025</xdr:colOff>
      <xdr:row>12</xdr:row>
      <xdr:rowOff>123825</xdr:rowOff>
    </xdr:from>
    <xdr:to>
      <xdr:col>7</xdr:col>
      <xdr:colOff>504825</xdr:colOff>
      <xdr:row>13</xdr:row>
      <xdr:rowOff>152400</xdr:rowOff>
    </xdr:to>
    <xdr:grpSp>
      <xdr:nvGrpSpPr>
        <xdr:cNvPr id="3" name="Group 58"/>
        <xdr:cNvGrpSpPr>
          <a:grpSpLocks/>
        </xdr:cNvGrpSpPr>
      </xdr:nvGrpSpPr>
      <xdr:grpSpPr>
        <a:xfrm>
          <a:off x="3676650" y="3400425"/>
          <a:ext cx="3324225" cy="276225"/>
          <a:chOff x="386" y="343"/>
          <a:chExt cx="349" cy="29"/>
        </a:xfrm>
        <a:solidFill>
          <a:srgbClr val="FFFFFF"/>
        </a:solidFill>
      </xdr:grpSpPr>
      <xdr:pic>
        <xdr:nvPicPr>
          <xdr:cNvPr id="4" name="CommandButton3"/>
          <xdr:cNvPicPr preferRelativeResize="1">
            <a:picLocks noChangeAspect="1"/>
          </xdr:cNvPicPr>
        </xdr:nvPicPr>
        <xdr:blipFill>
          <a:blip r:embed="rId3"/>
          <a:stretch>
            <a:fillRect/>
          </a:stretch>
        </xdr:blipFill>
        <xdr:spPr>
          <a:xfrm>
            <a:off x="386" y="344"/>
            <a:ext cx="107" cy="28"/>
          </a:xfrm>
          <a:prstGeom prst="rect">
            <a:avLst/>
          </a:prstGeom>
          <a:noFill/>
          <a:ln w="9525" cmpd="sng">
            <a:noFill/>
          </a:ln>
        </xdr:spPr>
      </xdr:pic>
      <xdr:pic>
        <xdr:nvPicPr>
          <xdr:cNvPr id="5" name="CommandButton4"/>
          <xdr:cNvPicPr preferRelativeResize="1">
            <a:picLocks noChangeAspect="1"/>
          </xdr:cNvPicPr>
        </xdr:nvPicPr>
        <xdr:blipFill>
          <a:blip r:embed="rId4"/>
          <a:stretch>
            <a:fillRect/>
          </a:stretch>
        </xdr:blipFill>
        <xdr:spPr>
          <a:xfrm>
            <a:off x="505" y="344"/>
            <a:ext cx="107" cy="28"/>
          </a:xfrm>
          <a:prstGeom prst="rect">
            <a:avLst/>
          </a:prstGeom>
          <a:noFill/>
          <a:ln w="9525" cmpd="sng">
            <a:noFill/>
          </a:ln>
        </xdr:spPr>
      </xdr:pic>
      <xdr:pic>
        <xdr:nvPicPr>
          <xdr:cNvPr id="6" name="CommandButton5"/>
          <xdr:cNvPicPr preferRelativeResize="1">
            <a:picLocks noChangeAspect="1"/>
          </xdr:cNvPicPr>
        </xdr:nvPicPr>
        <xdr:blipFill>
          <a:blip r:embed="rId5"/>
          <a:stretch>
            <a:fillRect/>
          </a:stretch>
        </xdr:blipFill>
        <xdr:spPr>
          <a:xfrm>
            <a:off x="628" y="343"/>
            <a:ext cx="107" cy="28"/>
          </a:xfrm>
          <a:prstGeom prst="rect">
            <a:avLst/>
          </a:prstGeom>
          <a:noFill/>
          <a:ln w="9525" cmpd="sng">
            <a:noFill/>
          </a:ln>
        </xdr:spPr>
      </xdr:pic>
    </xdr:grpSp>
    <xdr:clientData/>
  </xdr:twoCellAnchor>
  <xdr:twoCellAnchor editAs="oneCell">
    <xdr:from>
      <xdr:col>2</xdr:col>
      <xdr:colOff>1924050</xdr:colOff>
      <xdr:row>12</xdr:row>
      <xdr:rowOff>133350</xdr:rowOff>
    </xdr:from>
    <xdr:to>
      <xdr:col>4</xdr:col>
      <xdr:colOff>76200</xdr:colOff>
      <xdr:row>13</xdr:row>
      <xdr:rowOff>152400</xdr:rowOff>
    </xdr:to>
    <xdr:pic>
      <xdr:nvPicPr>
        <xdr:cNvPr id="7" name="CommandButton6"/>
        <xdr:cNvPicPr preferRelativeResize="1">
          <a:picLocks noChangeAspect="1"/>
        </xdr:cNvPicPr>
      </xdr:nvPicPr>
      <xdr:blipFill>
        <a:blip r:embed="rId6"/>
        <a:stretch>
          <a:fillRect/>
        </a:stretch>
      </xdr:blipFill>
      <xdr:spPr>
        <a:xfrm>
          <a:off x="2771775" y="3409950"/>
          <a:ext cx="781050" cy="266700"/>
        </a:xfrm>
        <a:prstGeom prst="rect">
          <a:avLst/>
        </a:prstGeom>
        <a:noFill/>
        <a:ln w="9525" cmpd="sng">
          <a:noFill/>
        </a:ln>
      </xdr:spPr>
    </xdr:pic>
    <xdr:clientData/>
  </xdr:twoCellAnchor>
  <xdr:twoCellAnchor>
    <xdr:from>
      <xdr:col>1</xdr:col>
      <xdr:colOff>9525</xdr:colOff>
      <xdr:row>9</xdr:row>
      <xdr:rowOff>57150</xdr:rowOff>
    </xdr:from>
    <xdr:to>
      <xdr:col>2</xdr:col>
      <xdr:colOff>1638300</xdr:colOff>
      <xdr:row>14</xdr:row>
      <xdr:rowOff>38100</xdr:rowOff>
    </xdr:to>
    <xdr:pic>
      <xdr:nvPicPr>
        <xdr:cNvPr id="8" name="CommandButton7"/>
        <xdr:cNvPicPr preferRelativeResize="1">
          <a:picLocks noChangeAspect="1"/>
        </xdr:cNvPicPr>
      </xdr:nvPicPr>
      <xdr:blipFill>
        <a:blip r:embed="rId7"/>
        <a:stretch>
          <a:fillRect/>
        </a:stretch>
      </xdr:blipFill>
      <xdr:spPr>
        <a:xfrm>
          <a:off x="219075" y="2647950"/>
          <a:ext cx="226695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jp.terrancle@laposte.net" TargetMode="External" /><Relationship Id="rId2" Type="http://schemas.openxmlformats.org/officeDocument/2006/relationships/comments" Target="../comments8.xml" /><Relationship Id="rId3" Type="http://schemas.openxmlformats.org/officeDocument/2006/relationships/vmlDrawing" Target="../drawings/vmlDrawing6.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5"/>
  <dimension ref="A1:F27"/>
  <sheetViews>
    <sheetView zoomScalePageLayoutView="0" workbookViewId="0" topLeftCell="A1">
      <selection activeCell="C26" sqref="C26"/>
    </sheetView>
  </sheetViews>
  <sheetFormatPr defaultColWidth="11.421875" defaultRowHeight="12.75"/>
  <cols>
    <col min="1" max="1" width="1.8515625" style="116" customWidth="1"/>
    <col min="2" max="2" width="17.140625" style="116" customWidth="1"/>
    <col min="3" max="3" width="65.140625" style="204" customWidth="1"/>
    <col min="4" max="16384" width="11.421875" style="116" customWidth="1"/>
  </cols>
  <sheetData>
    <row r="1" spans="1:6" ht="5.25" customHeight="1" thickBot="1">
      <c r="A1" s="200"/>
      <c r="B1" s="200"/>
      <c r="C1" s="205"/>
      <c r="D1" s="200"/>
      <c r="E1" s="200"/>
      <c r="F1" s="200"/>
    </row>
    <row r="2" spans="1:6" ht="16.5" customHeight="1" thickTop="1">
      <c r="A2" s="200"/>
      <c r="B2" s="535"/>
      <c r="C2" s="206" t="s">
        <v>80</v>
      </c>
      <c r="D2" s="200"/>
      <c r="E2" s="200"/>
      <c r="F2" s="200"/>
    </row>
    <row r="3" spans="1:6" ht="16.5" customHeight="1">
      <c r="A3" s="200"/>
      <c r="B3" s="536"/>
      <c r="C3" s="211" t="s">
        <v>82</v>
      </c>
      <c r="D3" s="200"/>
      <c r="E3" s="200"/>
      <c r="F3" s="200"/>
    </row>
    <row r="4" spans="1:6" ht="16.5" customHeight="1" thickBot="1">
      <c r="A4" s="200"/>
      <c r="B4" s="537"/>
      <c r="C4" s="208" t="s">
        <v>86</v>
      </c>
      <c r="D4" s="200"/>
      <c r="E4" s="200"/>
      <c r="F4" s="200"/>
    </row>
    <row r="5" spans="1:6" ht="16.5" customHeight="1" thickTop="1">
      <c r="A5" s="200"/>
      <c r="B5" s="538"/>
      <c r="C5" s="209" t="s">
        <v>99</v>
      </c>
      <c r="D5" s="200"/>
      <c r="E5" s="200"/>
      <c r="F5" s="200"/>
    </row>
    <row r="6" spans="1:6" ht="16.5" customHeight="1">
      <c r="A6" s="200"/>
      <c r="B6" s="539"/>
      <c r="C6" s="207" t="s">
        <v>98</v>
      </c>
      <c r="D6" s="200"/>
      <c r="E6" s="200"/>
      <c r="F6" s="200"/>
    </row>
    <row r="7" spans="1:6" ht="16.5" customHeight="1">
      <c r="A7" s="200"/>
      <c r="B7" s="539"/>
      <c r="C7" s="341" t="s">
        <v>101</v>
      </c>
      <c r="D7" s="200"/>
      <c r="E7" s="200"/>
      <c r="F7" s="200"/>
    </row>
    <row r="8" spans="1:6" ht="16.5" customHeight="1" thickBot="1">
      <c r="A8" s="200"/>
      <c r="B8" s="347"/>
      <c r="C8" s="342" t="s">
        <v>104</v>
      </c>
      <c r="D8" s="200"/>
      <c r="E8" s="200"/>
      <c r="F8" s="200"/>
    </row>
    <row r="9" spans="1:6" ht="16.5" customHeight="1" thickTop="1">
      <c r="A9" s="200"/>
      <c r="B9" s="543"/>
      <c r="C9" s="209" t="s">
        <v>89</v>
      </c>
      <c r="D9" s="200"/>
      <c r="E9" s="200"/>
      <c r="F9" s="200"/>
    </row>
    <row r="10" spans="1:6" ht="16.5" customHeight="1">
      <c r="A10" s="200"/>
      <c r="B10" s="544"/>
      <c r="C10" s="230" t="s">
        <v>90</v>
      </c>
      <c r="D10" s="200"/>
      <c r="E10" s="200"/>
      <c r="F10" s="200"/>
    </row>
    <row r="11" spans="1:6" ht="16.5" customHeight="1" thickBot="1">
      <c r="A11" s="200"/>
      <c r="B11" s="545"/>
      <c r="C11" s="210" t="s">
        <v>81</v>
      </c>
      <c r="D11" s="200"/>
      <c r="E11" s="200"/>
      <c r="F11" s="200"/>
    </row>
    <row r="12" spans="1:6" ht="16.5" customHeight="1" thickTop="1">
      <c r="A12" s="200"/>
      <c r="B12" s="546"/>
      <c r="C12" s="209" t="s">
        <v>85</v>
      </c>
      <c r="D12" s="200"/>
      <c r="E12" s="200"/>
      <c r="F12" s="200"/>
    </row>
    <row r="13" spans="1:6" ht="16.5" customHeight="1">
      <c r="A13" s="200"/>
      <c r="B13" s="546"/>
      <c r="C13" s="548" t="s">
        <v>84</v>
      </c>
      <c r="D13" s="200"/>
      <c r="E13" s="200"/>
      <c r="F13" s="200"/>
    </row>
    <row r="14" spans="1:6" ht="16.5" customHeight="1" thickBot="1">
      <c r="A14" s="200"/>
      <c r="B14" s="547"/>
      <c r="C14" s="549"/>
      <c r="D14" s="200"/>
      <c r="E14" s="200"/>
      <c r="F14" s="200"/>
    </row>
    <row r="15" spans="1:6" ht="13.5" thickTop="1">
      <c r="A15" s="200"/>
      <c r="B15" s="200"/>
      <c r="C15" s="550" t="s">
        <v>100</v>
      </c>
      <c r="D15" s="200"/>
      <c r="E15" s="200"/>
      <c r="F15" s="200"/>
    </row>
    <row r="16" spans="1:6" ht="13.5" thickBot="1">
      <c r="A16" s="200"/>
      <c r="B16" s="200"/>
      <c r="C16" s="551"/>
      <c r="D16" s="200"/>
      <c r="E16" s="200"/>
      <c r="F16" s="200"/>
    </row>
    <row r="17" spans="1:6" ht="13.5" thickTop="1">
      <c r="A17" s="200"/>
      <c r="B17" s="200"/>
      <c r="C17" s="540" t="s">
        <v>83</v>
      </c>
      <c r="D17" s="200"/>
      <c r="E17" s="200"/>
      <c r="F17" s="200"/>
    </row>
    <row r="18" spans="1:6" ht="12.75">
      <c r="A18" s="200"/>
      <c r="B18" s="200"/>
      <c r="C18" s="541"/>
      <c r="D18" s="200"/>
      <c r="E18" s="200"/>
      <c r="F18" s="200"/>
    </row>
    <row r="19" spans="1:6" ht="13.5" thickBot="1">
      <c r="A19" s="200"/>
      <c r="B19" s="200"/>
      <c r="C19" s="542"/>
      <c r="D19" s="200"/>
      <c r="E19" s="200"/>
      <c r="F19" s="200"/>
    </row>
    <row r="20" spans="1:6" ht="13.5" thickTop="1">
      <c r="A20" s="200"/>
      <c r="B20" s="200"/>
      <c r="C20" s="205"/>
      <c r="D20" s="200"/>
      <c r="E20" s="200"/>
      <c r="F20" s="200"/>
    </row>
    <row r="21" spans="1:6" ht="12.75">
      <c r="A21" s="200"/>
      <c r="B21" s="200"/>
      <c r="C21" s="205"/>
      <c r="D21" s="200"/>
      <c r="E21" s="200"/>
      <c r="F21" s="200"/>
    </row>
    <row r="22" spans="1:6" ht="12.75">
      <c r="A22" s="200"/>
      <c r="B22" s="200"/>
      <c r="C22" s="205"/>
      <c r="D22" s="200"/>
      <c r="E22" s="200"/>
      <c r="F22" s="200"/>
    </row>
    <row r="23" spans="1:6" ht="12.75">
      <c r="A23" s="200"/>
      <c r="B23" s="200"/>
      <c r="C23" s="205"/>
      <c r="D23" s="200"/>
      <c r="E23" s="200"/>
      <c r="F23" s="200"/>
    </row>
    <row r="24" spans="1:6" ht="12.75">
      <c r="A24" s="200"/>
      <c r="B24" s="200"/>
      <c r="C24" s="205"/>
      <c r="D24" s="200"/>
      <c r="E24" s="200"/>
      <c r="F24" s="200"/>
    </row>
    <row r="25" spans="1:6" ht="12.75">
      <c r="A25" s="200"/>
      <c r="B25" s="200"/>
      <c r="C25" s="205"/>
      <c r="D25" s="200"/>
      <c r="E25" s="200"/>
      <c r="F25" s="200"/>
    </row>
    <row r="26" spans="1:6" ht="12.75">
      <c r="A26" s="200"/>
      <c r="B26" s="200"/>
      <c r="C26" s="205"/>
      <c r="D26" s="200"/>
      <c r="E26" s="200"/>
      <c r="F26" s="200"/>
    </row>
    <row r="27" spans="1:6" ht="12.75">
      <c r="A27" s="200"/>
      <c r="B27" s="200"/>
      <c r="C27" s="205"/>
      <c r="D27" s="200"/>
      <c r="E27" s="200"/>
      <c r="F27" s="200"/>
    </row>
  </sheetData>
  <sheetProtection password="CD96" sheet="1" objects="1" scenarios="1"/>
  <mergeCells count="7">
    <mergeCell ref="B2:B4"/>
    <mergeCell ref="B5:B7"/>
    <mergeCell ref="C17:C19"/>
    <mergeCell ref="B9:B11"/>
    <mergeCell ref="B12:B14"/>
    <mergeCell ref="C13:C14"/>
    <mergeCell ref="C15:C16"/>
  </mergeCells>
  <printOptions/>
  <pageMargins left="0.787401575" right="0.787401575" top="0.984251969" bottom="0.984251969"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7"/>
  <dimension ref="A1:Y41"/>
  <sheetViews>
    <sheetView tabSelected="1" zoomScalePageLayoutView="0" workbookViewId="0" topLeftCell="A1">
      <selection activeCell="D26" sqref="D26"/>
    </sheetView>
  </sheetViews>
  <sheetFormatPr defaultColWidth="11.421875" defaultRowHeight="12.75"/>
  <cols>
    <col min="1" max="1" width="3.00390625" style="202" customWidth="1"/>
    <col min="2" max="2" width="4.7109375" style="0" customWidth="1"/>
    <col min="3" max="3" width="24.7109375" style="0" customWidth="1"/>
    <col min="4" max="4" width="9.7109375" style="532" customWidth="1"/>
    <col min="5" max="5" width="11.7109375" style="0" customWidth="1"/>
    <col min="6" max="6" width="4.7109375" style="0" customWidth="1"/>
    <col min="7" max="7" width="25.7109375" style="0" customWidth="1"/>
    <col min="8" max="8" width="7.7109375" style="50" customWidth="1"/>
    <col min="9" max="9" width="11.7109375" style="0" customWidth="1"/>
    <col min="10" max="10" width="3.8515625" style="0" customWidth="1"/>
    <col min="11" max="11" width="11.421875" style="167" customWidth="1"/>
    <col min="12" max="12" width="11.421875" style="168" customWidth="1"/>
    <col min="13" max="13" width="11.421875" style="212" customWidth="1"/>
    <col min="14" max="18" width="11.421875" style="116" customWidth="1"/>
    <col min="19" max="21" width="11.421875" style="169" customWidth="1"/>
  </cols>
  <sheetData>
    <row r="1" spans="1:12" ht="3" customHeight="1" thickTop="1">
      <c r="A1" s="558" t="s">
        <v>57</v>
      </c>
      <c r="B1" s="559"/>
      <c r="C1" s="147"/>
      <c r="D1" s="521"/>
      <c r="E1" s="147"/>
      <c r="F1" s="147"/>
      <c r="G1" s="147"/>
      <c r="H1" s="148"/>
      <c r="I1" s="147"/>
      <c r="J1" s="149"/>
      <c r="K1" s="161"/>
      <c r="L1" s="162"/>
    </row>
    <row r="2" spans="1:12" ht="3" customHeight="1">
      <c r="A2" s="560"/>
      <c r="B2" s="561"/>
      <c r="C2" s="68"/>
      <c r="D2" s="522"/>
      <c r="E2" s="68"/>
      <c r="F2" s="68"/>
      <c r="G2" s="67"/>
      <c r="H2" s="151"/>
      <c r="I2" s="68"/>
      <c r="J2" s="152"/>
      <c r="K2" s="161"/>
      <c r="L2" s="162"/>
    </row>
    <row r="3" spans="1:12" ht="19.5" customHeight="1">
      <c r="A3" s="560"/>
      <c r="B3" s="561"/>
      <c r="C3" s="280" t="s">
        <v>27</v>
      </c>
      <c r="D3" s="566" t="s">
        <v>91</v>
      </c>
      <c r="E3" s="567"/>
      <c r="F3" s="568"/>
      <c r="G3" s="178"/>
      <c r="H3" s="248" t="s">
        <v>92</v>
      </c>
      <c r="I3" s="247">
        <f>Coop!AB1</f>
        <v>1</v>
      </c>
      <c r="J3" s="152"/>
      <c r="K3" s="161"/>
      <c r="L3" s="162"/>
    </row>
    <row r="4" spans="1:12" ht="19.5" customHeight="1">
      <c r="A4" s="560"/>
      <c r="B4" s="561"/>
      <c r="C4" s="281" t="s">
        <v>27</v>
      </c>
      <c r="D4" s="564" t="s">
        <v>53</v>
      </c>
      <c r="E4" s="564"/>
      <c r="F4" s="565"/>
      <c r="G4" s="178"/>
      <c r="H4" s="176"/>
      <c r="I4" s="177"/>
      <c r="J4" s="175"/>
      <c r="K4" s="161"/>
      <c r="L4" s="162"/>
    </row>
    <row r="5" spans="1:12" ht="3" customHeight="1">
      <c r="A5" s="560"/>
      <c r="B5" s="561"/>
      <c r="C5" s="153"/>
      <c r="D5" s="523"/>
      <c r="E5" s="66"/>
      <c r="F5" s="154"/>
      <c r="G5" s="253"/>
      <c r="H5" s="254"/>
      <c r="I5" s="255"/>
      <c r="J5" s="152"/>
      <c r="K5" s="161"/>
      <c r="L5" s="162"/>
    </row>
    <row r="6" spans="1:25" s="57" customFormat="1" ht="21.75" customHeight="1">
      <c r="A6" s="560"/>
      <c r="B6" s="561"/>
      <c r="C6" s="313" t="str">
        <f>IF(Paramétrages!F5="","Banque Postale","Banque")</f>
        <v>Banque Postale</v>
      </c>
      <c r="D6" s="524" t="s">
        <v>27</v>
      </c>
      <c r="E6" s="317"/>
      <c r="F6" s="251"/>
      <c r="G6" s="314" t="str">
        <f>CONCATENATE("Solde ",C6)</f>
        <v>Solde Banque Postale</v>
      </c>
      <c r="H6" s="569">
        <f>Coop!F9</f>
        <v>0</v>
      </c>
      <c r="I6" s="570"/>
      <c r="J6" s="155"/>
      <c r="K6" s="164"/>
      <c r="L6" s="165">
        <f>E6+E7</f>
        <v>0</v>
      </c>
      <c r="M6" s="213"/>
      <c r="N6" s="214"/>
      <c r="O6" s="214"/>
      <c r="P6" s="214"/>
      <c r="Q6" s="214"/>
      <c r="R6" s="214"/>
      <c r="S6" s="170"/>
      <c r="T6" s="170"/>
      <c r="U6" s="170"/>
      <c r="Y6"/>
    </row>
    <row r="7" spans="1:25" s="57" customFormat="1" ht="21.75" customHeight="1">
      <c r="A7" s="560"/>
      <c r="B7" s="561"/>
      <c r="C7" s="267" t="s">
        <v>13</v>
      </c>
      <c r="D7" s="524" t="s">
        <v>27</v>
      </c>
      <c r="E7" s="317"/>
      <c r="F7" s="252"/>
      <c r="G7" s="262" t="s">
        <v>93</v>
      </c>
      <c r="H7" s="569">
        <f>Coop!J9</f>
        <v>0</v>
      </c>
      <c r="I7" s="571"/>
      <c r="J7" s="155"/>
      <c r="K7" s="164"/>
      <c r="L7" s="165">
        <f>E6+E7</f>
        <v>0</v>
      </c>
      <c r="M7" s="213"/>
      <c r="N7" s="214"/>
      <c r="O7" s="214"/>
      <c r="P7" s="214"/>
      <c r="Q7" s="214"/>
      <c r="R7" s="214"/>
      <c r="S7" s="170"/>
      <c r="T7" s="170"/>
      <c r="U7" s="170"/>
      <c r="Y7"/>
    </row>
    <row r="8" spans="1:25" s="57" customFormat="1" ht="3" customHeight="1" thickBot="1">
      <c r="A8" s="188"/>
      <c r="B8" s="65"/>
      <c r="C8" s="65"/>
      <c r="D8" s="525"/>
      <c r="E8" s="256"/>
      <c r="F8" s="65"/>
      <c r="G8" s="65"/>
      <c r="H8" s="58"/>
      <c r="I8" s="258"/>
      <c r="J8" s="155"/>
      <c r="K8" s="164"/>
      <c r="L8" s="166"/>
      <c r="M8" s="213"/>
      <c r="N8" s="214"/>
      <c r="O8" s="214"/>
      <c r="P8" s="214"/>
      <c r="Q8" s="214"/>
      <c r="R8" s="214"/>
      <c r="S8" s="170"/>
      <c r="T8" s="170"/>
      <c r="U8" s="170"/>
      <c r="Y8"/>
    </row>
    <row r="9" spans="1:25" s="57" customFormat="1" ht="21" customHeight="1" thickBot="1" thickTop="1">
      <c r="A9" s="188"/>
      <c r="B9" s="554" t="s">
        <v>31</v>
      </c>
      <c r="C9" s="260" t="s">
        <v>60</v>
      </c>
      <c r="D9" s="526">
        <v>70700008</v>
      </c>
      <c r="E9" s="318"/>
      <c r="F9" s="293"/>
      <c r="G9" s="294"/>
      <c r="H9" s="295"/>
      <c r="I9" s="296"/>
      <c r="J9" s="155"/>
      <c r="K9" s="164"/>
      <c r="L9" s="166"/>
      <c r="M9" s="213"/>
      <c r="N9" s="214"/>
      <c r="O9" s="214"/>
      <c r="P9" s="214"/>
      <c r="Q9" s="214"/>
      <c r="R9" s="214"/>
      <c r="S9" s="170"/>
      <c r="T9" s="170"/>
      <c r="U9" s="170"/>
      <c r="Y9"/>
    </row>
    <row r="10" spans="1:25" s="57" customFormat="1" ht="21" customHeight="1" thickTop="1">
      <c r="A10" s="188"/>
      <c r="B10" s="555"/>
      <c r="C10" s="69" t="s">
        <v>61</v>
      </c>
      <c r="D10" s="527">
        <v>70800008</v>
      </c>
      <c r="E10" s="315"/>
      <c r="F10" s="297"/>
      <c r="G10" s="311" t="str">
        <f>IF(AND(E6="",E7=""),"Commencez la saisie",IF(L7=L11,"Vous pouvez valider","Faites la ventilation"))</f>
        <v>Commencez la saisie</v>
      </c>
      <c r="H10" s="298"/>
      <c r="I10" s="299"/>
      <c r="J10" s="155"/>
      <c r="K10" s="164"/>
      <c r="L10" s="165">
        <f>SUM(E9:E16)</f>
        <v>0</v>
      </c>
      <c r="M10" s="213"/>
      <c r="N10" s="214"/>
      <c r="O10" s="214"/>
      <c r="P10" s="214"/>
      <c r="Q10" s="214"/>
      <c r="R10" s="214"/>
      <c r="S10" s="170"/>
      <c r="T10" s="170"/>
      <c r="U10" s="170"/>
      <c r="Y10"/>
    </row>
    <row r="11" spans="1:25" s="57" customFormat="1" ht="21" customHeight="1">
      <c r="A11" s="188"/>
      <c r="B11" s="555"/>
      <c r="C11" s="71" t="s">
        <v>62</v>
      </c>
      <c r="D11" s="527">
        <v>74100008</v>
      </c>
      <c r="E11" s="315"/>
      <c r="F11" s="300"/>
      <c r="G11" s="301"/>
      <c r="H11" s="302"/>
      <c r="I11" s="303"/>
      <c r="J11" s="155"/>
      <c r="K11" s="164"/>
      <c r="L11" s="165">
        <f>SUM(E9:E16)</f>
        <v>0</v>
      </c>
      <c r="M11" s="213"/>
      <c r="N11" s="214"/>
      <c r="O11" s="214"/>
      <c r="P11" s="214"/>
      <c r="Q11" s="214"/>
      <c r="R11" s="214"/>
      <c r="S11" s="170"/>
      <c r="T11" s="170"/>
      <c r="U11" s="170"/>
      <c r="Y11"/>
    </row>
    <row r="12" spans="1:25" s="57" customFormat="1" ht="21" customHeight="1">
      <c r="A12" s="188"/>
      <c r="B12" s="555"/>
      <c r="C12" s="69" t="s">
        <v>63</v>
      </c>
      <c r="D12" s="527">
        <v>75511008</v>
      </c>
      <c r="E12" s="315"/>
      <c r="F12" s="264"/>
      <c r="G12" s="279"/>
      <c r="H12" s="574" t="s">
        <v>95</v>
      </c>
      <c r="I12" s="575"/>
      <c r="J12" s="155"/>
      <c r="K12" s="164"/>
      <c r="L12" s="166"/>
      <c r="M12" s="213"/>
      <c r="N12" s="214"/>
      <c r="O12" s="214"/>
      <c r="P12" s="214"/>
      <c r="Q12" s="214"/>
      <c r="R12" s="214"/>
      <c r="S12" s="170"/>
      <c r="T12" s="170"/>
      <c r="U12" s="170"/>
      <c r="Y12"/>
    </row>
    <row r="13" spans="1:25" s="57" customFormat="1" ht="21" customHeight="1">
      <c r="A13" s="188"/>
      <c r="B13" s="555"/>
      <c r="C13" s="69" t="s">
        <v>176</v>
      </c>
      <c r="D13" s="527">
        <v>75510008</v>
      </c>
      <c r="E13" s="315"/>
      <c r="F13" s="264"/>
      <c r="G13" s="279"/>
      <c r="H13" s="562"/>
      <c r="I13" s="563"/>
      <c r="J13" s="155"/>
      <c r="K13" s="164"/>
      <c r="L13" s="166"/>
      <c r="M13" s="213"/>
      <c r="N13" s="214"/>
      <c r="O13" s="214"/>
      <c r="P13" s="214"/>
      <c r="Q13" s="214"/>
      <c r="R13" s="214"/>
      <c r="S13" s="170"/>
      <c r="T13" s="170"/>
      <c r="U13" s="170"/>
      <c r="Y13"/>
    </row>
    <row r="14" spans="1:25" s="57" customFormat="1" ht="21" customHeight="1">
      <c r="A14" s="188"/>
      <c r="B14" s="555"/>
      <c r="C14" s="71" t="s">
        <v>106</v>
      </c>
      <c r="D14" s="527">
        <v>75620008</v>
      </c>
      <c r="E14" s="315"/>
      <c r="F14" s="264"/>
      <c r="G14" s="268"/>
      <c r="H14" s="358"/>
      <c r="I14" s="359"/>
      <c r="J14" s="155"/>
      <c r="K14" s="164"/>
      <c r="L14" s="166"/>
      <c r="M14" s="213"/>
      <c r="N14" s="214"/>
      <c r="O14" s="214"/>
      <c r="P14" s="214"/>
      <c r="Q14" s="214"/>
      <c r="R14" s="214"/>
      <c r="S14" s="170"/>
      <c r="T14" s="170"/>
      <c r="U14" s="170"/>
      <c r="Y14"/>
    </row>
    <row r="15" spans="1:25" s="57" customFormat="1" ht="21" customHeight="1">
      <c r="A15" s="188"/>
      <c r="B15" s="556"/>
      <c r="C15" s="70"/>
      <c r="D15" s="528"/>
      <c r="E15" s="315"/>
      <c r="F15" s="264"/>
      <c r="G15" s="268"/>
      <c r="H15" s="358"/>
      <c r="I15" s="359"/>
      <c r="J15" s="155"/>
      <c r="K15" s="164"/>
      <c r="L15" s="166"/>
      <c r="M15" s="213"/>
      <c r="N15" s="214"/>
      <c r="O15" s="214"/>
      <c r="P15" s="214"/>
      <c r="Q15" s="214"/>
      <c r="R15" s="214"/>
      <c r="S15" s="170"/>
      <c r="T15" s="170"/>
      <c r="U15" s="170"/>
      <c r="Y15"/>
    </row>
    <row r="16" spans="1:25" s="57" customFormat="1" ht="21" customHeight="1" thickBot="1">
      <c r="A16" s="188"/>
      <c r="B16" s="557"/>
      <c r="C16" s="261" t="s">
        <v>56</v>
      </c>
      <c r="D16" s="529">
        <v>77000008</v>
      </c>
      <c r="E16" s="316"/>
      <c r="F16" s="265"/>
      <c r="G16" s="292"/>
      <c r="H16" s="360"/>
      <c r="I16" s="361"/>
      <c r="J16" s="155"/>
      <c r="K16" s="164"/>
      <c r="L16" s="166"/>
      <c r="M16" s="213"/>
      <c r="N16" s="214"/>
      <c r="O16" s="214"/>
      <c r="P16" s="214"/>
      <c r="Q16" s="214"/>
      <c r="R16" s="214"/>
      <c r="S16" s="170"/>
      <c r="T16" s="170"/>
      <c r="U16" s="170"/>
      <c r="Y16"/>
    </row>
    <row r="17" spans="1:12" ht="6.75" customHeight="1" thickTop="1">
      <c r="A17" s="150"/>
      <c r="B17" s="259"/>
      <c r="C17" s="68"/>
      <c r="D17" s="275"/>
      <c r="E17" s="276"/>
      <c r="F17" s="68"/>
      <c r="G17" s="269"/>
      <c r="H17" s="270"/>
      <c r="I17" s="269"/>
      <c r="J17" s="152"/>
      <c r="K17" s="161"/>
      <c r="L17" s="162"/>
    </row>
    <row r="18" spans="1:12" ht="13.5" customHeight="1">
      <c r="A18" s="150"/>
      <c r="B18" s="572"/>
      <c r="C18" s="552" t="s">
        <v>96</v>
      </c>
      <c r="D18" s="553"/>
      <c r="E18" s="312">
        <f>L7-L11</f>
        <v>0</v>
      </c>
      <c r="F18" s="266" t="s">
        <v>94</v>
      </c>
      <c r="G18" s="271"/>
      <c r="H18" s="272"/>
      <c r="I18" s="273"/>
      <c r="J18" s="160"/>
      <c r="K18" s="161"/>
      <c r="L18" s="162"/>
    </row>
    <row r="19" spans="1:12" ht="10.5" customHeight="1">
      <c r="A19" s="150"/>
      <c r="B19" s="573"/>
      <c r="C19" s="151"/>
      <c r="D19" s="277"/>
      <c r="E19" s="277"/>
      <c r="F19" s="68"/>
      <c r="G19" s="340" t="s">
        <v>97</v>
      </c>
      <c r="H19" s="270"/>
      <c r="I19" s="269"/>
      <c r="J19" s="152"/>
      <c r="K19" s="161"/>
      <c r="L19" s="162"/>
    </row>
    <row r="20" spans="1:12" ht="13.5" customHeight="1">
      <c r="A20" s="150"/>
      <c r="B20" s="573"/>
      <c r="C20" s="68"/>
      <c r="D20" s="277"/>
      <c r="E20" s="277"/>
      <c r="F20" s="68"/>
      <c r="G20" s="274"/>
      <c r="H20" s="270"/>
      <c r="I20" s="269"/>
      <c r="J20" s="152"/>
      <c r="K20" s="161"/>
      <c r="L20" s="162"/>
    </row>
    <row r="21" spans="1:12" ht="13.5" thickBot="1">
      <c r="A21" s="156"/>
      <c r="B21" s="157"/>
      <c r="C21" s="287"/>
      <c r="D21" s="278"/>
      <c r="E21" s="278"/>
      <c r="F21" s="157"/>
      <c r="G21" s="157"/>
      <c r="H21" s="158"/>
      <c r="I21" s="157"/>
      <c r="J21" s="159"/>
      <c r="K21" s="161"/>
      <c r="L21" s="162"/>
    </row>
    <row r="22" spans="1:12" ht="13.5" thickTop="1">
      <c r="A22" s="200"/>
      <c r="B22" s="163"/>
      <c r="C22" s="163"/>
      <c r="D22" s="530"/>
      <c r="E22" s="163"/>
      <c r="F22" s="163"/>
      <c r="G22" s="163"/>
      <c r="H22" s="171"/>
      <c r="I22" s="163"/>
      <c r="J22" s="163"/>
      <c r="K22" s="161"/>
      <c r="L22" s="162"/>
    </row>
    <row r="23" spans="1:12" ht="12.75">
      <c r="A23" s="200"/>
      <c r="B23" s="163"/>
      <c r="C23" s="163"/>
      <c r="D23" s="530"/>
      <c r="E23" s="163"/>
      <c r="F23" s="163"/>
      <c r="G23" s="163" t="s">
        <v>27</v>
      </c>
      <c r="H23" s="171"/>
      <c r="I23" s="163"/>
      <c r="J23" s="163"/>
      <c r="K23" s="161"/>
      <c r="L23" s="162"/>
    </row>
    <row r="24" spans="1:12" ht="12.75">
      <c r="A24" s="200"/>
      <c r="B24" s="163"/>
      <c r="C24" s="163"/>
      <c r="D24" s="530"/>
      <c r="E24" s="163"/>
      <c r="F24" s="163"/>
      <c r="G24" s="163" t="s">
        <v>27</v>
      </c>
      <c r="H24" s="171"/>
      <c r="I24" s="163"/>
      <c r="J24" s="163"/>
      <c r="K24" s="161"/>
      <c r="L24" s="162"/>
    </row>
    <row r="25" spans="1:12" ht="12.75">
      <c r="A25" s="200"/>
      <c r="B25" s="163"/>
      <c r="C25" s="163"/>
      <c r="D25" s="530"/>
      <c r="E25" s="163"/>
      <c r="F25" s="163"/>
      <c r="G25" s="163"/>
      <c r="H25" s="171"/>
      <c r="I25" s="163"/>
      <c r="J25" s="163"/>
      <c r="K25" s="161"/>
      <c r="L25" s="162"/>
    </row>
    <row r="26" spans="1:12" ht="12.75">
      <c r="A26" s="200"/>
      <c r="B26" s="163"/>
      <c r="C26" s="163"/>
      <c r="D26" s="530"/>
      <c r="E26" s="163"/>
      <c r="F26" s="163"/>
      <c r="G26" s="163"/>
      <c r="H26" s="171"/>
      <c r="I26" s="163"/>
      <c r="J26" s="163"/>
      <c r="K26" s="161"/>
      <c r="L26" s="162"/>
    </row>
    <row r="27" spans="1:12" ht="12.75">
      <c r="A27" s="200"/>
      <c r="B27" s="163"/>
      <c r="C27" s="163"/>
      <c r="D27" s="530"/>
      <c r="E27" s="163"/>
      <c r="F27" s="163"/>
      <c r="G27" s="163"/>
      <c r="H27" s="171"/>
      <c r="I27" s="163"/>
      <c r="J27" s="163"/>
      <c r="K27" s="161"/>
      <c r="L27" s="162"/>
    </row>
    <row r="28" spans="1:12" ht="12.75">
      <c r="A28" s="200"/>
      <c r="B28" s="163"/>
      <c r="C28" s="163"/>
      <c r="D28" s="530"/>
      <c r="E28" s="163"/>
      <c r="F28" s="163"/>
      <c r="G28" s="163"/>
      <c r="H28" s="171"/>
      <c r="I28" s="163"/>
      <c r="J28" s="163"/>
      <c r="K28" s="161"/>
      <c r="L28" s="162"/>
    </row>
    <row r="29" spans="1:12" ht="12.75">
      <c r="A29" s="200"/>
      <c r="B29" s="163"/>
      <c r="C29" s="163"/>
      <c r="D29" s="530"/>
      <c r="E29" s="163"/>
      <c r="F29" s="163"/>
      <c r="G29" s="163"/>
      <c r="H29" s="171"/>
      <c r="I29" s="163"/>
      <c r="J29" s="163"/>
      <c r="K29" s="161"/>
      <c r="L29" s="162"/>
    </row>
    <row r="30" spans="1:12" ht="12.75">
      <c r="A30" s="200"/>
      <c r="B30" s="163"/>
      <c r="C30" s="163"/>
      <c r="D30" s="530"/>
      <c r="E30" s="163"/>
      <c r="F30" s="163"/>
      <c r="G30" s="163"/>
      <c r="H30" s="171"/>
      <c r="I30" s="163"/>
      <c r="J30" s="163"/>
      <c r="K30" s="161"/>
      <c r="L30" s="162"/>
    </row>
    <row r="31" spans="1:12" ht="12.75">
      <c r="A31" s="200"/>
      <c r="B31" s="163"/>
      <c r="C31" s="163"/>
      <c r="D31" s="530"/>
      <c r="E31" s="163"/>
      <c r="F31" s="163"/>
      <c r="G31" s="163"/>
      <c r="H31" s="171"/>
      <c r="I31" s="163"/>
      <c r="J31" s="163"/>
      <c r="K31" s="161"/>
      <c r="L31" s="162"/>
    </row>
    <row r="32" spans="1:12" ht="12.75">
      <c r="A32" s="200"/>
      <c r="B32" s="163"/>
      <c r="C32" s="163"/>
      <c r="D32" s="530"/>
      <c r="E32" s="163"/>
      <c r="F32" s="163"/>
      <c r="G32" s="163"/>
      <c r="H32" s="171"/>
      <c r="I32" s="163"/>
      <c r="J32" s="163"/>
      <c r="K32" s="161"/>
      <c r="L32" s="162"/>
    </row>
    <row r="33" spans="1:10" ht="12.75">
      <c r="A33" s="201"/>
      <c r="B33" s="169"/>
      <c r="C33" s="169"/>
      <c r="D33" s="531"/>
      <c r="E33" s="169"/>
      <c r="F33" s="169"/>
      <c r="G33" s="169"/>
      <c r="H33" s="199"/>
      <c r="I33" s="169"/>
      <c r="J33" s="169"/>
    </row>
    <row r="34" spans="1:10" ht="12.75">
      <c r="A34" s="201"/>
      <c r="B34" s="169"/>
      <c r="C34" s="169"/>
      <c r="D34" s="531"/>
      <c r="E34" s="169"/>
      <c r="F34" s="169"/>
      <c r="G34" s="169"/>
      <c r="H34" s="199"/>
      <c r="I34" s="169"/>
      <c r="J34" s="169"/>
    </row>
    <row r="35" spans="1:10" ht="12.75">
      <c r="A35" s="201"/>
      <c r="B35" s="169"/>
      <c r="C35" s="169"/>
      <c r="D35" s="531"/>
      <c r="E35" s="169"/>
      <c r="F35" s="169"/>
      <c r="G35" s="169"/>
      <c r="H35" s="199"/>
      <c r="I35" s="169"/>
      <c r="J35" s="169"/>
    </row>
    <row r="36" spans="1:10" ht="12.75">
      <c r="A36" s="201"/>
      <c r="B36" s="169"/>
      <c r="C36" s="169"/>
      <c r="D36" s="531"/>
      <c r="E36" s="169"/>
      <c r="F36" s="169"/>
      <c r="G36" s="169"/>
      <c r="H36" s="199"/>
      <c r="I36" s="169"/>
      <c r="J36" s="169"/>
    </row>
    <row r="37" spans="1:10" ht="12.75">
      <c r="A37" s="201"/>
      <c r="B37" s="169"/>
      <c r="C37" s="169"/>
      <c r="D37" s="531"/>
      <c r="E37" s="169"/>
      <c r="F37" s="169"/>
      <c r="G37" s="169"/>
      <c r="H37" s="199"/>
      <c r="I37" s="169"/>
      <c r="J37" s="169"/>
    </row>
    <row r="38" spans="1:10" ht="12.75">
      <c r="A38" s="201"/>
      <c r="B38" s="169"/>
      <c r="C38" s="169"/>
      <c r="D38" s="531"/>
      <c r="E38" s="169"/>
      <c r="F38" s="169"/>
      <c r="G38" s="169"/>
      <c r="H38" s="199"/>
      <c r="I38" s="169"/>
      <c r="J38" s="169"/>
    </row>
    <row r="39" spans="1:10" ht="12.75">
      <c r="A39" s="201"/>
      <c r="B39" s="169"/>
      <c r="C39" s="169"/>
      <c r="D39" s="531"/>
      <c r="E39" s="169"/>
      <c r="F39" s="169"/>
      <c r="G39" s="169"/>
      <c r="H39" s="199"/>
      <c r="I39" s="169"/>
      <c r="J39" s="169"/>
    </row>
    <row r="40" spans="1:10" ht="12.75">
      <c r="A40" s="201"/>
      <c r="B40" s="169"/>
      <c r="C40" s="169"/>
      <c r="D40" s="531"/>
      <c r="E40" s="169"/>
      <c r="F40" s="169"/>
      <c r="G40" s="169"/>
      <c r="H40" s="199"/>
      <c r="I40" s="169"/>
      <c r="J40" s="169"/>
    </row>
    <row r="41" spans="1:10" ht="12.75">
      <c r="A41" s="201"/>
      <c r="B41" s="169"/>
      <c r="C41" s="169"/>
      <c r="D41" s="531"/>
      <c r="E41" s="169"/>
      <c r="F41" s="169"/>
      <c r="G41" s="169"/>
      <c r="H41" s="199"/>
      <c r="I41" s="169"/>
      <c r="J41" s="169"/>
    </row>
  </sheetData>
  <sheetProtection password="CD96" sheet="1"/>
  <mergeCells count="10">
    <mergeCell ref="C18:D18"/>
    <mergeCell ref="B9:B16"/>
    <mergeCell ref="A1:B7"/>
    <mergeCell ref="H13:I13"/>
    <mergeCell ref="D4:F4"/>
    <mergeCell ref="D3:F3"/>
    <mergeCell ref="H6:I6"/>
    <mergeCell ref="H7:I7"/>
    <mergeCell ref="B18:B20"/>
    <mergeCell ref="H12:I12"/>
  </mergeCells>
  <conditionalFormatting sqref="C4 G7">
    <cfRule type="cellIs" priority="1" dxfId="49" operator="greaterThanOrEqual" stopIfTrue="1">
      <formula>"O"</formula>
    </cfRule>
    <cfRule type="cellIs" priority="2" dxfId="50" operator="lessThan" stopIfTrue="1">
      <formula>0</formula>
    </cfRule>
  </conditionalFormatting>
  <conditionalFormatting sqref="H9:H10 G11:G13">
    <cfRule type="cellIs" priority="3" dxfId="51" operator="equal" stopIfTrue="1">
      <formula>"Vous pouvez valider"</formula>
    </cfRule>
    <cfRule type="cellIs" priority="4" dxfId="52" operator="equal" stopIfTrue="1">
      <formula>"Vous devez terminer la ventilation"</formula>
    </cfRule>
    <cfRule type="cellIs" priority="5" dxfId="53" operator="equal" stopIfTrue="1">
      <formula>"Commencez la saisie"</formula>
    </cfRule>
  </conditionalFormatting>
  <conditionalFormatting sqref="G10">
    <cfRule type="cellIs" priority="6" dxfId="51" operator="equal" stopIfTrue="1">
      <formula>"Vous pouvez valider"</formula>
    </cfRule>
    <cfRule type="cellIs" priority="7" dxfId="52" operator="equal" stopIfTrue="1">
      <formula>"Faites la ventilation"</formula>
    </cfRule>
    <cfRule type="cellIs" priority="8" dxfId="53" operator="equal" stopIfTrue="1">
      <formula>"Commencez la saisie"</formula>
    </cfRule>
  </conditionalFormatting>
  <conditionalFormatting sqref="C18:D19 F18:G19 E19">
    <cfRule type="cellIs" priority="9" dxfId="2" operator="lessThan" stopIfTrue="1">
      <formula>0</formula>
    </cfRule>
  </conditionalFormatting>
  <conditionalFormatting sqref="E18">
    <cfRule type="cellIs" priority="10" dxfId="54" operator="lessThan" stopIfTrue="1">
      <formula>0</formula>
    </cfRule>
  </conditionalFormatting>
  <dataValidations count="4">
    <dataValidation type="decimal" allowBlank="1" showInputMessage="1" showErrorMessage="1" error="Vous avez fait une erreur de saisie.&#10;&#10;         Attention il faut utiliser &#10;         la virgule et non le point." sqref="E10:E16">
      <formula1>0</formula1>
      <formula2>99999</formula2>
    </dataValidation>
    <dataValidation type="decimal" allowBlank="1" showErrorMessage="1" prompt=" " error="Vous avez fait une erreur de saisie.&#10;      &#10;Vous avez peut-être utilisé le point à la place de la virgule " sqref="E6">
      <formula1>0</formula1>
      <formula2>9999999</formula2>
    </dataValidation>
    <dataValidation type="decimal" allowBlank="1" showInputMessage="1" showErrorMessage="1" error="Vous avez fait une erreur de saisie.&#10;      &#10;Vous avez peut-être utilisé le point à la place de la virgule " sqref="E7">
      <formula1>0</formula1>
      <formula2>999999</formula2>
    </dataValidation>
    <dataValidation type="decimal" operator="lessThanOrEqual" allowBlank="1" showInputMessage="1" showErrorMessage="1" error="Vous avez fait une erreur de saisie.&#10;&#10;         Attention il faut utiliser &#10;         la virgule et non le point." sqref="E9">
      <formula1>99999</formula1>
    </dataValidation>
  </dataValidations>
  <printOptions/>
  <pageMargins left="0.787401575" right="0.787401575" top="0.984251969" bottom="0.984251969" header="0.4921259845" footer="0.4921259845"/>
  <pageSetup horizontalDpi="300" verticalDpi="3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codeName="Feuil8"/>
  <dimension ref="A1:Y41"/>
  <sheetViews>
    <sheetView zoomScalePageLayoutView="0" workbookViewId="0" topLeftCell="A1">
      <selection activeCell="I22" sqref="I22"/>
    </sheetView>
  </sheetViews>
  <sheetFormatPr defaultColWidth="11.421875" defaultRowHeight="12.75"/>
  <cols>
    <col min="1" max="1" width="3.00390625" style="202" customWidth="1"/>
    <col min="2" max="2" width="4.7109375" style="0" customWidth="1"/>
    <col min="3" max="3" width="24.7109375" style="0" customWidth="1"/>
    <col min="4" max="4" width="9.7109375" style="532" customWidth="1"/>
    <col min="5" max="5" width="11.7109375" style="0" customWidth="1"/>
    <col min="6" max="6" width="4.7109375" style="0" customWidth="1"/>
    <col min="7" max="7" width="25.7109375" style="0" customWidth="1"/>
    <col min="8" max="8" width="7.7109375" style="50" customWidth="1"/>
    <col min="9" max="9" width="11.7109375" style="0" customWidth="1"/>
    <col min="10" max="10" width="3.8515625" style="0" customWidth="1"/>
    <col min="11" max="11" width="11.421875" style="167" customWidth="1"/>
    <col min="12" max="12" width="11.421875" style="168" customWidth="1"/>
    <col min="13" max="13" width="11.421875" style="212" customWidth="1"/>
    <col min="14" max="18" width="11.421875" style="116" customWidth="1"/>
    <col min="19" max="21" width="11.421875" style="169" customWidth="1"/>
  </cols>
  <sheetData>
    <row r="1" spans="1:12" ht="3" customHeight="1" thickTop="1">
      <c r="A1" s="558" t="s">
        <v>57</v>
      </c>
      <c r="B1" s="559"/>
      <c r="C1" s="147"/>
      <c r="D1" s="521"/>
      <c r="E1" s="147"/>
      <c r="F1" s="147"/>
      <c r="G1" s="147"/>
      <c r="H1" s="148"/>
      <c r="I1" s="147"/>
      <c r="J1" s="149"/>
      <c r="K1" s="161"/>
      <c r="L1" s="162"/>
    </row>
    <row r="2" spans="1:12" ht="3" customHeight="1">
      <c r="A2" s="560"/>
      <c r="B2" s="561"/>
      <c r="C2" s="68"/>
      <c r="D2" s="522"/>
      <c r="E2" s="68"/>
      <c r="F2" s="68"/>
      <c r="G2" s="67"/>
      <c r="H2" s="151"/>
      <c r="I2" s="68"/>
      <c r="J2" s="152"/>
      <c r="K2" s="161"/>
      <c r="L2" s="162"/>
    </row>
    <row r="3" spans="1:12" ht="19.5" customHeight="1">
      <c r="A3" s="560"/>
      <c r="B3" s="561"/>
      <c r="C3" s="280" t="s">
        <v>27</v>
      </c>
      <c r="D3" s="566" t="s">
        <v>91</v>
      </c>
      <c r="E3" s="567"/>
      <c r="F3" s="568"/>
      <c r="G3" s="178" t="s">
        <v>27</v>
      </c>
      <c r="H3" s="248" t="s">
        <v>92</v>
      </c>
      <c r="I3" s="247">
        <f>Coop!AB1</f>
        <v>1</v>
      </c>
      <c r="J3" s="152"/>
      <c r="K3" s="161"/>
      <c r="L3" s="162"/>
    </row>
    <row r="4" spans="1:12" ht="19.5" customHeight="1">
      <c r="A4" s="560"/>
      <c r="B4" s="561"/>
      <c r="C4" s="281" t="s">
        <v>27</v>
      </c>
      <c r="D4" s="564" t="s">
        <v>53</v>
      </c>
      <c r="E4" s="564"/>
      <c r="F4" s="565"/>
      <c r="G4" s="178" t="s">
        <v>27</v>
      </c>
      <c r="H4" s="176"/>
      <c r="I4" s="177"/>
      <c r="J4" s="175"/>
      <c r="K4" s="161"/>
      <c r="L4" s="162"/>
    </row>
    <row r="5" spans="1:12" ht="3" customHeight="1">
      <c r="A5" s="560"/>
      <c r="B5" s="561"/>
      <c r="C5" s="153"/>
      <c r="D5" s="523"/>
      <c r="E5" s="66"/>
      <c r="F5" s="154"/>
      <c r="G5" s="253"/>
      <c r="H5" s="254"/>
      <c r="I5" s="255"/>
      <c r="J5" s="152"/>
      <c r="K5" s="161"/>
      <c r="L5" s="162"/>
    </row>
    <row r="6" spans="1:25" s="57" customFormat="1" ht="21.75" customHeight="1">
      <c r="A6" s="560"/>
      <c r="B6" s="561"/>
      <c r="C6" s="313" t="str">
        <f>IF(Paramétrages!F5="","Banque Postale","Banque")</f>
        <v>Banque Postale</v>
      </c>
      <c r="D6" s="524" t="s">
        <v>27</v>
      </c>
      <c r="E6" s="317"/>
      <c r="F6" s="251"/>
      <c r="G6" s="289" t="str">
        <f>CONCATENATE("Solde ",C6)</f>
        <v>Solde Banque Postale</v>
      </c>
      <c r="H6" s="569">
        <f>Coop!F9</f>
        <v>0</v>
      </c>
      <c r="I6" s="570"/>
      <c r="J6" s="155"/>
      <c r="K6" s="164"/>
      <c r="L6" s="165">
        <f>E6+E7</f>
        <v>0</v>
      </c>
      <c r="M6" s="213"/>
      <c r="N6" s="214"/>
      <c r="O6" s="214"/>
      <c r="P6" s="214"/>
      <c r="Q6" s="214"/>
      <c r="R6" s="214"/>
      <c r="S6" s="170"/>
      <c r="T6" s="170"/>
      <c r="U6" s="170"/>
      <c r="Y6"/>
    </row>
    <row r="7" spans="1:25" s="57" customFormat="1" ht="21.75" customHeight="1">
      <c r="A7" s="560"/>
      <c r="B7" s="561"/>
      <c r="C7" s="267" t="s">
        <v>13</v>
      </c>
      <c r="D7" s="524" t="s">
        <v>27</v>
      </c>
      <c r="E7" s="317"/>
      <c r="F7" s="252"/>
      <c r="G7" s="290" t="s">
        <v>93</v>
      </c>
      <c r="H7" s="569">
        <f>Coop!J9</f>
        <v>0</v>
      </c>
      <c r="I7" s="571"/>
      <c r="J7" s="155"/>
      <c r="K7" s="164"/>
      <c r="L7" s="165">
        <f>E6+E7</f>
        <v>0</v>
      </c>
      <c r="M7" s="213"/>
      <c r="N7" s="214"/>
      <c r="O7" s="214"/>
      <c r="P7" s="214"/>
      <c r="Q7" s="214"/>
      <c r="R7" s="214"/>
      <c r="S7" s="170"/>
      <c r="T7" s="170"/>
      <c r="U7" s="170"/>
      <c r="Y7"/>
    </row>
    <row r="8" spans="1:25" s="57" customFormat="1" ht="3" customHeight="1" thickBot="1">
      <c r="A8" s="188"/>
      <c r="B8" s="65"/>
      <c r="C8" s="65"/>
      <c r="D8" s="525"/>
      <c r="E8" s="256"/>
      <c r="F8" s="65"/>
      <c r="G8" s="65"/>
      <c r="H8" s="58"/>
      <c r="I8" s="258"/>
      <c r="J8" s="155"/>
      <c r="K8" s="164"/>
      <c r="L8" s="166"/>
      <c r="M8" s="213"/>
      <c r="N8" s="214"/>
      <c r="O8" s="214"/>
      <c r="P8" s="214"/>
      <c r="Q8" s="214"/>
      <c r="R8" s="214"/>
      <c r="S8" s="170"/>
      <c r="T8" s="170"/>
      <c r="U8" s="170"/>
      <c r="Y8"/>
    </row>
    <row r="9" spans="1:25" s="57" customFormat="1" ht="21" customHeight="1" thickBot="1" thickTop="1">
      <c r="A9" s="188"/>
      <c r="B9" s="576" t="s">
        <v>30</v>
      </c>
      <c r="C9" s="257" t="s">
        <v>64</v>
      </c>
      <c r="D9" s="533">
        <v>60700008</v>
      </c>
      <c r="E9" s="322"/>
      <c r="F9" s="319"/>
      <c r="G9" s="304"/>
      <c r="H9" s="305"/>
      <c r="I9" s="306"/>
      <c r="J9" s="155"/>
      <c r="K9" s="164"/>
      <c r="L9" s="166"/>
      <c r="M9" s="213"/>
      <c r="N9" s="214"/>
      <c r="O9" s="214"/>
      <c r="P9" s="214"/>
      <c r="Q9" s="214"/>
      <c r="R9" s="214"/>
      <c r="S9" s="170"/>
      <c r="T9" s="170"/>
      <c r="U9" s="170"/>
      <c r="Y9"/>
    </row>
    <row r="10" spans="1:25" s="57" customFormat="1" ht="21" customHeight="1" thickTop="1">
      <c r="A10" s="188"/>
      <c r="B10" s="577"/>
      <c r="C10" s="69" t="s">
        <v>65</v>
      </c>
      <c r="D10" s="527">
        <v>61810008</v>
      </c>
      <c r="E10" s="323"/>
      <c r="F10" s="320"/>
      <c r="G10" s="311" t="str">
        <f>IF(AND(E6="",E7=""),"Commencez la saisie",IF(L7=L11,"Vous pouvez valider","Faites la ventilation"))</f>
        <v>Commencez la saisie</v>
      </c>
      <c r="H10" s="298"/>
      <c r="I10" s="307"/>
      <c r="J10" s="155"/>
      <c r="K10" s="164"/>
      <c r="L10" s="165">
        <f>SUM(E9:E16)</f>
        <v>0</v>
      </c>
      <c r="M10" s="213"/>
      <c r="N10" s="214"/>
      <c r="O10" s="214"/>
      <c r="P10" s="214"/>
      <c r="Q10" s="214"/>
      <c r="R10" s="214"/>
      <c r="S10" s="170"/>
      <c r="T10" s="170"/>
      <c r="U10" s="170"/>
      <c r="Y10"/>
    </row>
    <row r="11" spans="1:25" s="57" customFormat="1" ht="21" customHeight="1">
      <c r="A11" s="188"/>
      <c r="B11" s="577"/>
      <c r="C11" s="69" t="s">
        <v>58</v>
      </c>
      <c r="D11" s="527">
        <v>6586008</v>
      </c>
      <c r="E11" s="323"/>
      <c r="F11" s="321"/>
      <c r="G11" s="308"/>
      <c r="H11" s="309"/>
      <c r="I11" s="310"/>
      <c r="J11" s="155"/>
      <c r="K11" s="164"/>
      <c r="L11" s="165">
        <f>SUM(E9:E16)</f>
        <v>0</v>
      </c>
      <c r="M11" s="213"/>
      <c r="N11" s="214"/>
      <c r="O11" s="214"/>
      <c r="P11" s="214"/>
      <c r="Q11" s="214"/>
      <c r="R11" s="214"/>
      <c r="S11" s="170"/>
      <c r="T11" s="170"/>
      <c r="U11" s="170"/>
      <c r="Y11"/>
    </row>
    <row r="12" spans="1:25" s="57" customFormat="1" ht="21" customHeight="1">
      <c r="A12" s="188"/>
      <c r="B12" s="577"/>
      <c r="C12" s="69" t="s">
        <v>32</v>
      </c>
      <c r="D12" s="527">
        <v>61681008</v>
      </c>
      <c r="E12" s="323"/>
      <c r="F12" s="282"/>
      <c r="G12" s="580"/>
      <c r="H12" s="583" t="s">
        <v>95</v>
      </c>
      <c r="I12" s="584"/>
      <c r="J12" s="155"/>
      <c r="K12" s="164"/>
      <c r="L12" s="166"/>
      <c r="M12" s="213"/>
      <c r="N12" s="214"/>
      <c r="O12" s="214"/>
      <c r="P12" s="214"/>
      <c r="Q12" s="214"/>
      <c r="R12" s="214"/>
      <c r="S12" s="170"/>
      <c r="T12" s="170"/>
      <c r="U12" s="170"/>
      <c r="Y12"/>
    </row>
    <row r="13" spans="1:25" s="57" customFormat="1" ht="21" customHeight="1">
      <c r="A13" s="188"/>
      <c r="B13" s="577"/>
      <c r="C13" s="69" t="s">
        <v>177</v>
      </c>
      <c r="D13" s="527">
        <v>6270008</v>
      </c>
      <c r="E13" s="323"/>
      <c r="F13" s="282"/>
      <c r="G13" s="580"/>
      <c r="H13" s="581"/>
      <c r="I13" s="582"/>
      <c r="J13" s="155"/>
      <c r="K13" s="164"/>
      <c r="L13" s="166"/>
      <c r="M13" s="213"/>
      <c r="N13" s="214"/>
      <c r="O13" s="214"/>
      <c r="P13" s="214"/>
      <c r="Q13" s="214"/>
      <c r="R13" s="214"/>
      <c r="S13" s="170"/>
      <c r="T13" s="170"/>
      <c r="U13" s="170"/>
      <c r="Y13"/>
    </row>
    <row r="14" spans="1:25" s="57" customFormat="1" ht="21" customHeight="1">
      <c r="A14" s="188"/>
      <c r="B14" s="577"/>
      <c r="C14" s="69" t="s">
        <v>59</v>
      </c>
      <c r="D14" s="527">
        <v>67000008</v>
      </c>
      <c r="E14" s="323"/>
      <c r="F14" s="282"/>
      <c r="G14" s="268"/>
      <c r="H14" s="354"/>
      <c r="I14" s="355"/>
      <c r="J14" s="155"/>
      <c r="K14" s="164"/>
      <c r="L14" s="166"/>
      <c r="M14" s="213"/>
      <c r="N14" s="214"/>
      <c r="O14" s="214"/>
      <c r="P14" s="214"/>
      <c r="Q14" s="214"/>
      <c r="R14" s="214"/>
      <c r="S14" s="170"/>
      <c r="T14" s="170"/>
      <c r="U14" s="170"/>
      <c r="Y14"/>
    </row>
    <row r="15" spans="1:25" s="57" customFormat="1" ht="21" customHeight="1">
      <c r="A15" s="188"/>
      <c r="B15" s="578"/>
      <c r="C15" s="70" t="s">
        <v>66</v>
      </c>
      <c r="D15" s="527">
        <v>68000008</v>
      </c>
      <c r="E15" s="324"/>
      <c r="F15" s="282"/>
      <c r="G15" s="268"/>
      <c r="H15" s="354"/>
      <c r="I15" s="355"/>
      <c r="J15" s="155"/>
      <c r="K15" s="164"/>
      <c r="L15" s="166"/>
      <c r="M15" s="213"/>
      <c r="N15" s="214"/>
      <c r="O15" s="214"/>
      <c r="P15" s="214"/>
      <c r="Q15" s="214"/>
      <c r="R15" s="214"/>
      <c r="S15" s="170"/>
      <c r="T15" s="170"/>
      <c r="U15" s="170"/>
      <c r="Y15"/>
    </row>
    <row r="16" spans="1:25" s="57" customFormat="1" ht="21" customHeight="1" thickBot="1">
      <c r="A16" s="188"/>
      <c r="B16" s="579"/>
      <c r="C16" s="286"/>
      <c r="D16" s="534"/>
      <c r="E16" s="325"/>
      <c r="F16" s="284"/>
      <c r="G16" s="285"/>
      <c r="H16" s="356"/>
      <c r="I16" s="357"/>
      <c r="J16" s="155"/>
      <c r="K16" s="164"/>
      <c r="L16" s="166"/>
      <c r="M16" s="213"/>
      <c r="N16" s="214"/>
      <c r="O16" s="214"/>
      <c r="P16" s="214"/>
      <c r="Q16" s="214"/>
      <c r="R16" s="214"/>
      <c r="S16" s="170"/>
      <c r="T16" s="170"/>
      <c r="U16" s="170"/>
      <c r="Y16"/>
    </row>
    <row r="17" spans="1:12" ht="6.75" customHeight="1" thickTop="1">
      <c r="A17" s="150"/>
      <c r="B17" s="259"/>
      <c r="C17" s="68"/>
      <c r="D17" s="283"/>
      <c r="E17" s="277"/>
      <c r="F17" s="68"/>
      <c r="G17" s="269"/>
      <c r="H17" s="270"/>
      <c r="I17" s="269"/>
      <c r="J17" s="152"/>
      <c r="K17" s="161"/>
      <c r="L17" s="162"/>
    </row>
    <row r="18" spans="1:12" ht="13.5" customHeight="1">
      <c r="A18" s="150"/>
      <c r="B18" s="263"/>
      <c r="C18" s="552" t="s">
        <v>96</v>
      </c>
      <c r="D18" s="553"/>
      <c r="E18" s="312">
        <f>L7-L11</f>
        <v>0</v>
      </c>
      <c r="F18" s="266" t="s">
        <v>94</v>
      </c>
      <c r="G18" s="271"/>
      <c r="H18" s="272"/>
      <c r="I18" s="273"/>
      <c r="J18" s="160"/>
      <c r="K18" s="161"/>
      <c r="L18" s="162"/>
    </row>
    <row r="19" spans="1:12" ht="10.5" customHeight="1">
      <c r="A19" s="150"/>
      <c r="B19" s="151"/>
      <c r="C19" s="151"/>
      <c r="D19" s="277"/>
      <c r="E19" s="277"/>
      <c r="F19" s="68"/>
      <c r="G19" s="340" t="s">
        <v>97</v>
      </c>
      <c r="H19" s="270"/>
      <c r="I19" s="269"/>
      <c r="J19" s="152"/>
      <c r="K19" s="161"/>
      <c r="L19" s="162"/>
    </row>
    <row r="20" spans="1:12" ht="13.5" customHeight="1">
      <c r="A20" s="150"/>
      <c r="B20" s="263"/>
      <c r="C20" s="68"/>
      <c r="D20" s="277"/>
      <c r="E20" s="277"/>
      <c r="F20" s="68"/>
      <c r="G20" s="274"/>
      <c r="H20" s="270"/>
      <c r="I20" s="269"/>
      <c r="J20" s="152"/>
      <c r="K20" s="161"/>
      <c r="L20" s="162"/>
    </row>
    <row r="21" spans="1:12" ht="13.5" thickBot="1">
      <c r="A21" s="156"/>
      <c r="B21" s="157"/>
      <c r="C21" s="287"/>
      <c r="D21" s="278"/>
      <c r="E21" s="278"/>
      <c r="F21" s="157"/>
      <c r="G21" s="157"/>
      <c r="H21" s="158"/>
      <c r="I21" s="157"/>
      <c r="J21" s="159"/>
      <c r="K21" s="161"/>
      <c r="L21" s="162"/>
    </row>
    <row r="22" spans="1:12" ht="13.5" thickTop="1">
      <c r="A22" s="200"/>
      <c r="B22" s="163"/>
      <c r="C22" s="163"/>
      <c r="D22" s="530"/>
      <c r="E22" s="163"/>
      <c r="F22" s="163"/>
      <c r="G22" s="163"/>
      <c r="H22" s="171"/>
      <c r="I22" s="163"/>
      <c r="J22" s="163"/>
      <c r="K22" s="161"/>
      <c r="L22" s="162"/>
    </row>
    <row r="23" spans="1:12" ht="12.75">
      <c r="A23" s="200"/>
      <c r="B23" s="163"/>
      <c r="C23" s="163"/>
      <c r="D23" s="530"/>
      <c r="E23" s="163"/>
      <c r="F23" s="163"/>
      <c r="G23" s="163" t="s">
        <v>27</v>
      </c>
      <c r="H23" s="171"/>
      <c r="I23" s="163"/>
      <c r="J23" s="163"/>
      <c r="K23" s="161"/>
      <c r="L23" s="162"/>
    </row>
    <row r="24" spans="1:12" ht="12.75">
      <c r="A24" s="200"/>
      <c r="B24" s="163"/>
      <c r="C24" s="163"/>
      <c r="D24" s="530"/>
      <c r="E24" s="163"/>
      <c r="F24" s="163"/>
      <c r="G24" s="163" t="s">
        <v>27</v>
      </c>
      <c r="H24" s="171"/>
      <c r="I24" s="163"/>
      <c r="J24" s="163"/>
      <c r="K24" s="161"/>
      <c r="L24" s="162"/>
    </row>
    <row r="25" spans="1:12" ht="12.75">
      <c r="A25" s="200"/>
      <c r="B25" s="163"/>
      <c r="C25" s="163"/>
      <c r="D25" s="530"/>
      <c r="E25" s="163"/>
      <c r="F25" s="163"/>
      <c r="G25" s="163"/>
      <c r="H25" s="171"/>
      <c r="I25" s="163"/>
      <c r="J25" s="163"/>
      <c r="K25" s="161"/>
      <c r="L25" s="162"/>
    </row>
    <row r="26" spans="1:12" ht="12.75">
      <c r="A26" s="200"/>
      <c r="B26" s="163"/>
      <c r="C26" s="163"/>
      <c r="D26" s="530"/>
      <c r="E26" s="163"/>
      <c r="F26" s="163"/>
      <c r="G26" s="163"/>
      <c r="H26" s="171"/>
      <c r="I26" s="163"/>
      <c r="J26" s="163"/>
      <c r="K26" s="161"/>
      <c r="L26" s="162"/>
    </row>
    <row r="27" spans="1:12" ht="12.75">
      <c r="A27" s="200"/>
      <c r="B27" s="163"/>
      <c r="C27" s="163"/>
      <c r="D27" s="530"/>
      <c r="E27" s="163"/>
      <c r="F27" s="163"/>
      <c r="G27" s="163"/>
      <c r="H27" s="171"/>
      <c r="I27" s="163"/>
      <c r="J27" s="163"/>
      <c r="K27" s="161"/>
      <c r="L27" s="162"/>
    </row>
    <row r="28" spans="1:12" ht="12.75">
      <c r="A28" s="200"/>
      <c r="B28" s="163"/>
      <c r="C28" s="163"/>
      <c r="D28" s="530"/>
      <c r="E28" s="163"/>
      <c r="F28" s="163"/>
      <c r="G28" s="163"/>
      <c r="H28" s="171"/>
      <c r="I28" s="163"/>
      <c r="J28" s="163"/>
      <c r="K28" s="161"/>
      <c r="L28" s="162"/>
    </row>
    <row r="29" spans="1:12" ht="12.75">
      <c r="A29" s="200"/>
      <c r="B29" s="163"/>
      <c r="C29" s="163"/>
      <c r="D29" s="530"/>
      <c r="E29" s="163"/>
      <c r="F29" s="163"/>
      <c r="G29" s="163"/>
      <c r="H29" s="171"/>
      <c r="I29" s="163"/>
      <c r="J29" s="163"/>
      <c r="K29" s="161"/>
      <c r="L29" s="162"/>
    </row>
    <row r="30" spans="1:12" ht="12.75">
      <c r="A30" s="200"/>
      <c r="B30" s="163"/>
      <c r="C30" s="163"/>
      <c r="D30" s="530"/>
      <c r="E30" s="163"/>
      <c r="F30" s="163"/>
      <c r="G30" s="163"/>
      <c r="H30" s="171"/>
      <c r="I30" s="163"/>
      <c r="J30" s="163"/>
      <c r="K30" s="161"/>
      <c r="L30" s="162"/>
    </row>
    <row r="31" spans="1:12" ht="12.75">
      <c r="A31" s="200"/>
      <c r="B31" s="163"/>
      <c r="C31" s="163"/>
      <c r="D31" s="530"/>
      <c r="E31" s="163"/>
      <c r="F31" s="163"/>
      <c r="G31" s="163"/>
      <c r="H31" s="171"/>
      <c r="I31" s="163"/>
      <c r="J31" s="163"/>
      <c r="K31" s="161"/>
      <c r="L31" s="162"/>
    </row>
    <row r="32" spans="1:12" ht="12.75">
      <c r="A32" s="200"/>
      <c r="B32" s="163"/>
      <c r="C32" s="163"/>
      <c r="D32" s="530"/>
      <c r="E32" s="163"/>
      <c r="F32" s="163"/>
      <c r="G32" s="163"/>
      <c r="H32" s="171"/>
      <c r="I32" s="163"/>
      <c r="J32" s="163"/>
      <c r="K32" s="161"/>
      <c r="L32" s="162"/>
    </row>
    <row r="33" spans="1:10" ht="12.75">
      <c r="A33" s="201"/>
      <c r="B33" s="169"/>
      <c r="C33" s="169"/>
      <c r="D33" s="531"/>
      <c r="E33" s="169"/>
      <c r="F33" s="169"/>
      <c r="G33" s="169"/>
      <c r="H33" s="199"/>
      <c r="I33" s="169"/>
      <c r="J33" s="169"/>
    </row>
    <row r="34" spans="1:10" ht="12.75">
      <c r="A34" s="201"/>
      <c r="B34" s="169"/>
      <c r="C34" s="169"/>
      <c r="D34" s="531"/>
      <c r="E34" s="169"/>
      <c r="F34" s="169"/>
      <c r="G34" s="169"/>
      <c r="H34" s="199"/>
      <c r="I34" s="169"/>
      <c r="J34" s="169"/>
    </row>
    <row r="35" spans="1:10" ht="12.75">
      <c r="A35" s="201"/>
      <c r="B35" s="169"/>
      <c r="C35" s="169"/>
      <c r="D35" s="531"/>
      <c r="E35" s="169"/>
      <c r="F35" s="169"/>
      <c r="G35" s="169"/>
      <c r="H35" s="199"/>
      <c r="I35" s="169"/>
      <c r="J35" s="169"/>
    </row>
    <row r="36" spans="1:10" ht="12.75">
      <c r="A36" s="201"/>
      <c r="B36" s="169"/>
      <c r="C36" s="169"/>
      <c r="D36" s="531"/>
      <c r="E36" s="169"/>
      <c r="F36" s="169"/>
      <c r="G36" s="169"/>
      <c r="H36" s="199"/>
      <c r="I36" s="169"/>
      <c r="J36" s="169"/>
    </row>
    <row r="37" spans="1:10" ht="12.75">
      <c r="A37" s="201"/>
      <c r="B37" s="169"/>
      <c r="C37" s="169"/>
      <c r="D37" s="531"/>
      <c r="E37" s="169"/>
      <c r="F37" s="169"/>
      <c r="G37" s="169"/>
      <c r="H37" s="199"/>
      <c r="I37" s="169"/>
      <c r="J37" s="169"/>
    </row>
    <row r="38" spans="1:10" ht="12.75">
      <c r="A38" s="201"/>
      <c r="B38" s="169"/>
      <c r="C38" s="169"/>
      <c r="D38" s="531"/>
      <c r="E38" s="169"/>
      <c r="F38" s="169"/>
      <c r="G38" s="169"/>
      <c r="H38" s="199"/>
      <c r="I38" s="169"/>
      <c r="J38" s="169"/>
    </row>
    <row r="39" spans="1:10" ht="12.75">
      <c r="A39" s="201"/>
      <c r="B39" s="169"/>
      <c r="C39" s="169"/>
      <c r="D39" s="531"/>
      <c r="E39" s="169"/>
      <c r="F39" s="169"/>
      <c r="G39" s="169"/>
      <c r="H39" s="199"/>
      <c r="I39" s="169"/>
      <c r="J39" s="169"/>
    </row>
    <row r="40" spans="1:10" ht="12.75">
      <c r="A40" s="201"/>
      <c r="B40" s="169"/>
      <c r="C40" s="169"/>
      <c r="D40" s="531"/>
      <c r="E40" s="169"/>
      <c r="F40" s="169"/>
      <c r="G40" s="169"/>
      <c r="H40" s="199"/>
      <c r="I40" s="169"/>
      <c r="J40" s="169"/>
    </row>
    <row r="41" spans="1:10" ht="12.75">
      <c r="A41" s="201"/>
      <c r="B41" s="169"/>
      <c r="C41" s="169"/>
      <c r="D41" s="531"/>
      <c r="E41" s="169"/>
      <c r="F41" s="169"/>
      <c r="G41" s="169"/>
      <c r="H41" s="199"/>
      <c r="I41" s="169"/>
      <c r="J41" s="169"/>
    </row>
  </sheetData>
  <sheetProtection password="CD96" sheet="1"/>
  <mergeCells count="10">
    <mergeCell ref="C18:D18"/>
    <mergeCell ref="B9:B16"/>
    <mergeCell ref="A1:B7"/>
    <mergeCell ref="G12:G13"/>
    <mergeCell ref="H13:I13"/>
    <mergeCell ref="D4:F4"/>
    <mergeCell ref="D3:F3"/>
    <mergeCell ref="H6:I6"/>
    <mergeCell ref="H7:I7"/>
    <mergeCell ref="H12:I12"/>
  </mergeCells>
  <conditionalFormatting sqref="C4 G7">
    <cfRule type="cellIs" priority="1" dxfId="49" operator="greaterThanOrEqual" stopIfTrue="1">
      <formula>"O"</formula>
    </cfRule>
    <cfRule type="cellIs" priority="2" dxfId="50" operator="lessThan" stopIfTrue="1">
      <formula>0</formula>
    </cfRule>
  </conditionalFormatting>
  <conditionalFormatting sqref="H9:H10 G11:G13">
    <cfRule type="cellIs" priority="3" dxfId="51" operator="equal" stopIfTrue="1">
      <formula>"Vous pouvez valider"</formula>
    </cfRule>
    <cfRule type="cellIs" priority="4" dxfId="52" operator="equal" stopIfTrue="1">
      <formula>"Vous devez terminer la ventilation"</formula>
    </cfRule>
    <cfRule type="cellIs" priority="5" dxfId="53" operator="equal" stopIfTrue="1">
      <formula>"Commencez la saisie"</formula>
    </cfRule>
  </conditionalFormatting>
  <conditionalFormatting sqref="G10">
    <cfRule type="cellIs" priority="6" dxfId="51" operator="equal" stopIfTrue="1">
      <formula>"Vous pouvez valider"</formula>
    </cfRule>
    <cfRule type="cellIs" priority="7" dxfId="52" operator="equal" stopIfTrue="1">
      <formula>"Faites la ventilation"</formula>
    </cfRule>
    <cfRule type="cellIs" priority="8" dxfId="53" operator="equal" stopIfTrue="1">
      <formula>"Commencez la saisie"</formula>
    </cfRule>
  </conditionalFormatting>
  <conditionalFormatting sqref="E18">
    <cfRule type="cellIs" priority="9" dxfId="54" operator="lessThan" stopIfTrue="1">
      <formula>0</formula>
    </cfRule>
  </conditionalFormatting>
  <dataValidations count="3">
    <dataValidation type="decimal" allowBlank="1" showInputMessage="1" showErrorMessage="1" error="Vous avez fait une erreur de saisie.&#10;&#10;         Attention il faut utiliser &#10;         la virgule et non le point." sqref="E9:E15">
      <formula1>0</formula1>
      <formula2>99999</formula2>
    </dataValidation>
    <dataValidation type="decimal" allowBlank="1" showInputMessage="1" showErrorMessage="1" error="Vous avez fait une erreur de saisie.&#10;&#10;- Soit le montant est supérieur au solde de votre caisse&#10;- Soit vous avez utilisé le point à la place de la virgule " sqref="E7">
      <formula1>0</formula1>
      <formula2>H7</formula2>
    </dataValidation>
    <dataValidation type="decimal" allowBlank="1" showInputMessage="1" showErrorMessage="1" error="Vous avez fait une erreur de saisie.&#10;&#10;- Soit le montant est supérieur au solde de votre compte     &#10;- Soit vous avez utilisé le point à la place de la virgule " sqref="E6">
      <formula1>0</formula1>
      <formula2>H6</formula2>
    </dataValidation>
  </dataValidations>
  <printOptions/>
  <pageMargins left="0.787401575" right="0.787401575" top="0.984251969" bottom="0.984251969" header="0.4921259845" footer="0.4921259845"/>
  <pageSetup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codeName="Feuil9"/>
  <dimension ref="A1:Y41"/>
  <sheetViews>
    <sheetView zoomScalePageLayoutView="0" workbookViewId="0" topLeftCell="A1">
      <selection activeCell="K15" sqref="K15"/>
    </sheetView>
  </sheetViews>
  <sheetFormatPr defaultColWidth="11.421875" defaultRowHeight="12.75"/>
  <cols>
    <col min="1" max="1" width="3.00390625" style="202" customWidth="1"/>
    <col min="2" max="2" width="4.7109375" style="0" customWidth="1"/>
    <col min="3" max="3" width="7.7109375" style="0" customWidth="1"/>
    <col min="4" max="4" width="25.7109375" style="50" customWidth="1"/>
    <col min="5" max="5" width="11.7109375" style="0" customWidth="1"/>
    <col min="6" max="6" width="4.7109375" style="0" customWidth="1"/>
    <col min="7" max="7" width="25.7109375" style="0" customWidth="1"/>
    <col min="8" max="8" width="7.7109375" style="50" customWidth="1"/>
    <col min="9" max="9" width="11.7109375" style="0" customWidth="1"/>
    <col min="10" max="10" width="3.8515625" style="0" customWidth="1"/>
    <col min="11" max="11" width="11.421875" style="167" customWidth="1"/>
    <col min="12" max="12" width="11.421875" style="168" customWidth="1"/>
    <col min="13" max="13" width="11.421875" style="212" customWidth="1"/>
    <col min="14" max="18" width="11.421875" style="116" customWidth="1"/>
    <col min="19" max="21" width="11.421875" style="169" customWidth="1"/>
  </cols>
  <sheetData>
    <row r="1" spans="1:12" ht="3" customHeight="1" thickTop="1">
      <c r="A1" s="558" t="s">
        <v>57</v>
      </c>
      <c r="B1" s="559"/>
      <c r="C1" s="147"/>
      <c r="D1" s="148"/>
      <c r="E1" s="147"/>
      <c r="F1" s="147"/>
      <c r="G1" s="147"/>
      <c r="H1" s="148"/>
      <c r="I1" s="147"/>
      <c r="J1" s="149"/>
      <c r="K1" s="161"/>
      <c r="L1" s="162"/>
    </row>
    <row r="2" spans="1:12" ht="3" customHeight="1">
      <c r="A2" s="560"/>
      <c r="B2" s="561"/>
      <c r="C2" s="68"/>
      <c r="D2" s="151"/>
      <c r="E2" s="68"/>
      <c r="F2" s="68"/>
      <c r="G2" s="67"/>
      <c r="H2" s="151"/>
      <c r="I2" s="68"/>
      <c r="J2" s="152"/>
      <c r="K2" s="161"/>
      <c r="L2" s="162"/>
    </row>
    <row r="3" spans="1:12" ht="19.5" customHeight="1">
      <c r="A3" s="560"/>
      <c r="B3" s="561"/>
      <c r="C3" s="280" t="s">
        <v>27</v>
      </c>
      <c r="D3" s="566" t="s">
        <v>91</v>
      </c>
      <c r="E3" s="567"/>
      <c r="F3" s="568"/>
      <c r="G3" s="178" t="s">
        <v>27</v>
      </c>
      <c r="H3" s="248" t="s">
        <v>92</v>
      </c>
      <c r="I3" s="247">
        <f>Coop!AB1</f>
        <v>1</v>
      </c>
      <c r="J3" s="152"/>
      <c r="K3" s="161"/>
      <c r="L3" s="162"/>
    </row>
    <row r="4" spans="1:12" ht="19.5" customHeight="1">
      <c r="A4" s="560"/>
      <c r="B4" s="561"/>
      <c r="C4" s="281" t="s">
        <v>27</v>
      </c>
      <c r="D4" s="564" t="s">
        <v>53</v>
      </c>
      <c r="E4" s="564"/>
      <c r="F4" s="565"/>
      <c r="G4" s="178"/>
      <c r="H4" s="176"/>
      <c r="I4" s="177"/>
      <c r="J4" s="175"/>
      <c r="K4" s="161"/>
      <c r="L4" s="162"/>
    </row>
    <row r="5" spans="1:12" ht="3" customHeight="1">
      <c r="A5" s="560"/>
      <c r="B5" s="561"/>
      <c r="C5" s="153"/>
      <c r="D5" s="153"/>
      <c r="E5" s="154"/>
      <c r="F5" s="154"/>
      <c r="G5" s="253"/>
      <c r="H5" s="254"/>
      <c r="I5" s="255"/>
      <c r="J5" s="152"/>
      <c r="K5" s="161"/>
      <c r="L5" s="162"/>
    </row>
    <row r="6" spans="1:25" s="57" customFormat="1" ht="21.75" customHeight="1">
      <c r="A6" s="560"/>
      <c r="B6" s="561"/>
      <c r="C6" s="328"/>
      <c r="D6" s="329"/>
      <c r="E6" s="330"/>
      <c r="F6" s="327"/>
      <c r="G6" s="314" t="str">
        <f>CONCATENATE("Solde ",Charges!C6)</f>
        <v>Solde Banque Postale</v>
      </c>
      <c r="H6" s="569">
        <f>Coop!F9</f>
        <v>0</v>
      </c>
      <c r="I6" s="570"/>
      <c r="J6" s="155"/>
      <c r="K6" s="164"/>
      <c r="L6" s="165">
        <f>E6+E7</f>
        <v>0</v>
      </c>
      <c r="M6" s="213"/>
      <c r="N6" s="214"/>
      <c r="O6" s="214"/>
      <c r="P6" s="214"/>
      <c r="Q6" s="214"/>
      <c r="R6" s="214"/>
      <c r="S6" s="170"/>
      <c r="T6" s="170"/>
      <c r="U6" s="170"/>
      <c r="Y6"/>
    </row>
    <row r="7" spans="1:25" s="57" customFormat="1" ht="21.75" customHeight="1">
      <c r="A7" s="560"/>
      <c r="B7" s="561"/>
      <c r="C7" s="585" t="s">
        <v>102</v>
      </c>
      <c r="D7" s="586"/>
      <c r="E7" s="317"/>
      <c r="F7" s="252"/>
      <c r="G7" s="262" t="str">
        <f>CONCATENATE("Solde ",Charges!C7)</f>
        <v>Solde CAISSE</v>
      </c>
      <c r="H7" s="569">
        <f>Coop!J9</f>
        <v>0</v>
      </c>
      <c r="I7" s="571"/>
      <c r="J7" s="155"/>
      <c r="K7" s="164"/>
      <c r="L7" s="165">
        <f>E6+E7</f>
        <v>0</v>
      </c>
      <c r="M7" s="213"/>
      <c r="N7" s="214"/>
      <c r="O7" s="214"/>
      <c r="P7" s="214"/>
      <c r="Q7" s="214"/>
      <c r="R7" s="214"/>
      <c r="S7" s="170"/>
      <c r="T7" s="170"/>
      <c r="U7" s="170"/>
      <c r="Y7"/>
    </row>
    <row r="8" spans="1:25" s="57" customFormat="1" ht="3" customHeight="1" thickBot="1">
      <c r="A8" s="188"/>
      <c r="B8" s="65"/>
      <c r="C8" s="65"/>
      <c r="D8" s="58"/>
      <c r="E8" s="256"/>
      <c r="F8" s="65"/>
      <c r="G8" s="65"/>
      <c r="H8" s="58"/>
      <c r="I8" s="258"/>
      <c r="J8" s="155"/>
      <c r="K8" s="164"/>
      <c r="L8" s="166"/>
      <c r="M8" s="213"/>
      <c r="N8" s="214"/>
      <c r="O8" s="214"/>
      <c r="P8" s="214"/>
      <c r="Q8" s="214"/>
      <c r="R8" s="214"/>
      <c r="S8" s="170"/>
      <c r="T8" s="170"/>
      <c r="U8" s="170"/>
      <c r="Y8"/>
    </row>
    <row r="9" spans="1:25" s="57" customFormat="1" ht="21" customHeight="1" thickBot="1" thickTop="1">
      <c r="A9" s="188"/>
      <c r="B9" s="554" t="s">
        <v>103</v>
      </c>
      <c r="C9" s="589"/>
      <c r="D9" s="590"/>
      <c r="E9" s="338"/>
      <c r="F9" s="293"/>
      <c r="G9" s="294"/>
      <c r="H9" s="295"/>
      <c r="I9" s="296"/>
      <c r="J9" s="155"/>
      <c r="K9" s="164"/>
      <c r="L9" s="166"/>
      <c r="M9" s="213"/>
      <c r="N9" s="214"/>
      <c r="O9" s="214"/>
      <c r="P9" s="214"/>
      <c r="Q9" s="214"/>
      <c r="R9" s="214"/>
      <c r="S9" s="170"/>
      <c r="T9" s="170"/>
      <c r="U9" s="170"/>
      <c r="Y9"/>
    </row>
    <row r="10" spans="1:25" s="57" customFormat="1" ht="21" customHeight="1" thickBot="1" thickTop="1">
      <c r="A10" s="188"/>
      <c r="B10" s="555"/>
      <c r="C10" s="331" t="s">
        <v>27</v>
      </c>
      <c r="D10" s="337" t="str">
        <f>Charges!C6</f>
        <v>Banque Postale</v>
      </c>
      <c r="E10" s="339"/>
      <c r="F10" s="297"/>
      <c r="G10" s="587" t="str">
        <f>IF(E7="","Commencez la saisie","Choisir la bonne flèche pour valider")</f>
        <v>Commencez la saisie</v>
      </c>
      <c r="H10" s="588"/>
      <c r="I10" s="299"/>
      <c r="J10" s="155"/>
      <c r="K10" s="164"/>
      <c r="L10" s="165">
        <f>SUM(E9:E16)</f>
        <v>0</v>
      </c>
      <c r="M10" s="213"/>
      <c r="N10" s="214"/>
      <c r="O10" s="214"/>
      <c r="P10" s="214"/>
      <c r="Q10" s="214"/>
      <c r="R10" s="214"/>
      <c r="S10" s="170"/>
      <c r="T10" s="170"/>
      <c r="U10" s="170"/>
      <c r="Y10"/>
    </row>
    <row r="11" spans="1:25" s="57" customFormat="1" ht="21" customHeight="1" thickTop="1">
      <c r="A11" s="188"/>
      <c r="B11" s="555"/>
      <c r="C11" s="332"/>
      <c r="D11" s="334"/>
      <c r="E11" s="339"/>
      <c r="F11" s="300"/>
      <c r="G11" s="301"/>
      <c r="H11" s="302"/>
      <c r="I11" s="303"/>
      <c r="J11" s="155"/>
      <c r="K11" s="164"/>
      <c r="L11" s="165">
        <f>SUM(E9:E16)</f>
        <v>0</v>
      </c>
      <c r="M11" s="213"/>
      <c r="N11" s="214"/>
      <c r="O11" s="214"/>
      <c r="P11" s="214"/>
      <c r="Q11" s="214"/>
      <c r="R11" s="214"/>
      <c r="S11" s="170"/>
      <c r="T11" s="170"/>
      <c r="U11" s="170"/>
      <c r="Y11"/>
    </row>
    <row r="12" spans="1:25" s="57" customFormat="1" ht="21" customHeight="1">
      <c r="A12" s="188"/>
      <c r="B12" s="555"/>
      <c r="C12" s="331"/>
      <c r="D12" s="334"/>
      <c r="E12" s="339"/>
      <c r="F12" s="264"/>
      <c r="G12" s="279"/>
      <c r="H12" s="574" t="s">
        <v>95</v>
      </c>
      <c r="I12" s="575"/>
      <c r="J12" s="155"/>
      <c r="K12" s="164"/>
      <c r="L12" s="166"/>
      <c r="M12" s="213"/>
      <c r="N12" s="214"/>
      <c r="O12" s="214"/>
      <c r="P12" s="214"/>
      <c r="Q12" s="214"/>
      <c r="R12" s="214"/>
      <c r="S12" s="170"/>
      <c r="T12" s="170"/>
      <c r="U12" s="170"/>
      <c r="Y12"/>
    </row>
    <row r="13" spans="1:25" s="57" customFormat="1" ht="21" customHeight="1">
      <c r="A13" s="188"/>
      <c r="B13" s="555"/>
      <c r="C13" s="331"/>
      <c r="D13" s="334"/>
      <c r="E13" s="339"/>
      <c r="F13" s="264"/>
      <c r="G13" s="279"/>
      <c r="H13" s="562"/>
      <c r="I13" s="563"/>
      <c r="J13" s="155"/>
      <c r="K13" s="164"/>
      <c r="L13" s="166"/>
      <c r="M13" s="213"/>
      <c r="N13" s="214"/>
      <c r="O13" s="214"/>
      <c r="P13" s="214"/>
      <c r="Q13" s="214"/>
      <c r="R13" s="214"/>
      <c r="S13" s="170"/>
      <c r="T13" s="170"/>
      <c r="U13" s="170"/>
      <c r="Y13"/>
    </row>
    <row r="14" spans="1:25" s="57" customFormat="1" ht="21" customHeight="1" thickBot="1">
      <c r="A14" s="188"/>
      <c r="B14" s="555"/>
      <c r="C14" s="331"/>
      <c r="D14" s="334"/>
      <c r="E14" s="339"/>
      <c r="F14" s="264"/>
      <c r="G14" s="268"/>
      <c r="H14" s="350"/>
      <c r="I14" s="351"/>
      <c r="J14" s="155"/>
      <c r="K14" s="164"/>
      <c r="L14" s="166"/>
      <c r="M14" s="213"/>
      <c r="N14" s="214"/>
      <c r="O14" s="214"/>
      <c r="P14" s="214"/>
      <c r="Q14" s="214"/>
      <c r="R14" s="214"/>
      <c r="S14" s="170"/>
      <c r="T14" s="170"/>
      <c r="U14" s="170"/>
      <c r="Y14"/>
    </row>
    <row r="15" spans="1:25" s="57" customFormat="1" ht="21" customHeight="1" thickBot="1" thickTop="1">
      <c r="A15" s="188"/>
      <c r="B15" s="556"/>
      <c r="C15" s="331"/>
      <c r="D15" s="337" t="str">
        <f>Charges!C7</f>
        <v>CAISSE</v>
      </c>
      <c r="E15" s="339"/>
      <c r="F15" s="264"/>
      <c r="G15" s="268"/>
      <c r="H15" s="350"/>
      <c r="I15" s="351"/>
      <c r="J15" s="155"/>
      <c r="K15" s="164"/>
      <c r="L15" s="166"/>
      <c r="M15" s="213"/>
      <c r="N15" s="214"/>
      <c r="O15" s="214"/>
      <c r="P15" s="214"/>
      <c r="Q15" s="214"/>
      <c r="R15" s="214"/>
      <c r="S15" s="170"/>
      <c r="T15" s="170"/>
      <c r="U15" s="170"/>
      <c r="Y15"/>
    </row>
    <row r="16" spans="1:25" s="57" customFormat="1" ht="21" customHeight="1" thickBot="1" thickTop="1">
      <c r="A16" s="188"/>
      <c r="B16" s="557"/>
      <c r="C16" s="333"/>
      <c r="D16" s="335"/>
      <c r="E16" s="336"/>
      <c r="F16" s="265"/>
      <c r="G16" s="292"/>
      <c r="H16" s="352"/>
      <c r="I16" s="353"/>
      <c r="J16" s="155"/>
      <c r="K16" s="164"/>
      <c r="L16" s="166"/>
      <c r="M16" s="213"/>
      <c r="N16" s="214"/>
      <c r="O16" s="214"/>
      <c r="P16" s="214"/>
      <c r="Q16" s="214"/>
      <c r="R16" s="214"/>
      <c r="S16" s="170"/>
      <c r="T16" s="170"/>
      <c r="U16" s="170"/>
      <c r="Y16"/>
    </row>
    <row r="17" spans="1:12" ht="6.75" customHeight="1" thickTop="1">
      <c r="A17" s="150"/>
      <c r="B17" s="259"/>
      <c r="C17" s="68"/>
      <c r="D17" s="275"/>
      <c r="E17" s="276"/>
      <c r="F17" s="68"/>
      <c r="G17" s="269"/>
      <c r="H17" s="270"/>
      <c r="I17" s="269"/>
      <c r="J17" s="152"/>
      <c r="K17" s="161"/>
      <c r="L17" s="162"/>
    </row>
    <row r="18" spans="1:12" ht="13.5" customHeight="1">
      <c r="A18" s="150"/>
      <c r="B18" s="263"/>
      <c r="C18" s="552"/>
      <c r="D18" s="553"/>
      <c r="E18" s="326"/>
      <c r="F18" s="266" t="s">
        <v>94</v>
      </c>
      <c r="G18" s="271"/>
      <c r="H18" s="272"/>
      <c r="I18" s="273"/>
      <c r="J18" s="160"/>
      <c r="K18" s="161"/>
      <c r="L18" s="162"/>
    </row>
    <row r="19" spans="1:12" ht="10.5" customHeight="1">
      <c r="A19" s="150"/>
      <c r="B19" s="151"/>
      <c r="C19" s="151"/>
      <c r="D19" s="277"/>
      <c r="E19" s="277" t="s">
        <v>27</v>
      </c>
      <c r="F19" s="56"/>
      <c r="G19" s="56" t="s">
        <v>105</v>
      </c>
      <c r="H19" s="270"/>
      <c r="I19" s="269"/>
      <c r="J19" s="152"/>
      <c r="K19" s="161"/>
      <c r="L19" s="162"/>
    </row>
    <row r="20" spans="1:12" ht="13.5" customHeight="1">
      <c r="A20" s="150"/>
      <c r="B20" s="263"/>
      <c r="C20" s="68"/>
      <c r="D20" s="277"/>
      <c r="E20" s="277"/>
      <c r="F20" s="154" t="s">
        <v>27</v>
      </c>
      <c r="G20" s="343"/>
      <c r="H20" s="270"/>
      <c r="I20" s="269"/>
      <c r="J20" s="152"/>
      <c r="K20" s="161"/>
      <c r="L20" s="162"/>
    </row>
    <row r="21" spans="1:12" ht="13.5" thickBot="1">
      <c r="A21" s="156"/>
      <c r="B21" s="157"/>
      <c r="C21" s="287"/>
      <c r="D21" s="278"/>
      <c r="E21" s="278"/>
      <c r="F21" s="157"/>
      <c r="G21" s="157"/>
      <c r="H21" s="158"/>
      <c r="I21" s="157"/>
      <c r="J21" s="159"/>
      <c r="K21" s="161"/>
      <c r="L21" s="162"/>
    </row>
    <row r="22" spans="1:12" ht="13.5" thickTop="1">
      <c r="A22" s="200"/>
      <c r="B22" s="163"/>
      <c r="C22" s="163"/>
      <c r="D22" s="171"/>
      <c r="E22" s="163"/>
      <c r="F22" s="163"/>
      <c r="G22" s="163"/>
      <c r="H22" s="171"/>
      <c r="I22" s="163"/>
      <c r="J22" s="163"/>
      <c r="K22" s="161"/>
      <c r="L22" s="162"/>
    </row>
    <row r="23" spans="1:12" ht="12.75">
      <c r="A23" s="200"/>
      <c r="B23" s="163"/>
      <c r="C23" s="163"/>
      <c r="D23" s="171"/>
      <c r="E23" s="163"/>
      <c r="F23" s="163"/>
      <c r="G23" s="163" t="s">
        <v>27</v>
      </c>
      <c r="H23" s="171"/>
      <c r="I23" s="163"/>
      <c r="J23" s="163"/>
      <c r="K23" s="161"/>
      <c r="L23" s="162"/>
    </row>
    <row r="24" spans="1:12" ht="12.75">
      <c r="A24" s="200"/>
      <c r="B24" s="163"/>
      <c r="C24" s="163"/>
      <c r="D24" s="171"/>
      <c r="E24" s="163"/>
      <c r="F24" s="163"/>
      <c r="G24" s="163" t="s">
        <v>27</v>
      </c>
      <c r="H24" s="171"/>
      <c r="I24" s="163"/>
      <c r="J24" s="163"/>
      <c r="K24" s="161"/>
      <c r="L24" s="162"/>
    </row>
    <row r="25" spans="1:12" ht="12.75">
      <c r="A25" s="200"/>
      <c r="B25" s="163"/>
      <c r="C25" s="163"/>
      <c r="D25" s="171"/>
      <c r="E25" s="163"/>
      <c r="F25" s="163"/>
      <c r="G25" s="163"/>
      <c r="H25" s="171"/>
      <c r="I25" s="163"/>
      <c r="J25" s="163"/>
      <c r="K25" s="161"/>
      <c r="L25" s="162"/>
    </row>
    <row r="26" spans="1:12" ht="12.75">
      <c r="A26" s="200"/>
      <c r="B26" s="163"/>
      <c r="C26" s="163"/>
      <c r="D26" s="171"/>
      <c r="E26" s="163"/>
      <c r="F26" s="163"/>
      <c r="G26" s="163"/>
      <c r="H26" s="171"/>
      <c r="I26" s="163"/>
      <c r="J26" s="163"/>
      <c r="K26" s="161"/>
      <c r="L26" s="162"/>
    </row>
    <row r="27" spans="1:12" ht="12.75">
      <c r="A27" s="200"/>
      <c r="B27" s="163"/>
      <c r="C27" s="163"/>
      <c r="D27" s="171"/>
      <c r="E27" s="163"/>
      <c r="F27" s="163"/>
      <c r="G27" s="163"/>
      <c r="H27" s="171"/>
      <c r="I27" s="163"/>
      <c r="J27" s="163"/>
      <c r="K27" s="161"/>
      <c r="L27" s="162"/>
    </row>
    <row r="28" spans="1:12" ht="12.75">
      <c r="A28" s="200"/>
      <c r="B28" s="163"/>
      <c r="C28" s="163"/>
      <c r="D28" s="171"/>
      <c r="E28" s="163"/>
      <c r="F28" s="163"/>
      <c r="G28" s="163"/>
      <c r="H28" s="171"/>
      <c r="I28" s="163"/>
      <c r="J28" s="163"/>
      <c r="K28" s="161"/>
      <c r="L28" s="162"/>
    </row>
    <row r="29" spans="1:12" ht="12.75">
      <c r="A29" s="200"/>
      <c r="B29" s="163"/>
      <c r="C29" s="163"/>
      <c r="D29" s="171"/>
      <c r="E29" s="163"/>
      <c r="F29" s="163"/>
      <c r="G29" s="163"/>
      <c r="H29" s="171"/>
      <c r="I29" s="163"/>
      <c r="J29" s="163"/>
      <c r="K29" s="161"/>
      <c r="L29" s="162"/>
    </row>
    <row r="30" spans="1:12" ht="12.75">
      <c r="A30" s="200"/>
      <c r="B30" s="163"/>
      <c r="C30" s="163"/>
      <c r="D30" s="171"/>
      <c r="E30" s="163"/>
      <c r="F30" s="163"/>
      <c r="G30" s="163"/>
      <c r="H30" s="171"/>
      <c r="I30" s="163"/>
      <c r="J30" s="163"/>
      <c r="K30" s="161"/>
      <c r="L30" s="162"/>
    </row>
    <row r="31" spans="1:12" ht="12.75">
      <c r="A31" s="200"/>
      <c r="B31" s="163"/>
      <c r="C31" s="163"/>
      <c r="D31" s="171"/>
      <c r="E31" s="163"/>
      <c r="F31" s="163"/>
      <c r="G31" s="163"/>
      <c r="H31" s="171"/>
      <c r="I31" s="163"/>
      <c r="J31" s="163"/>
      <c r="K31" s="161"/>
      <c r="L31" s="162"/>
    </row>
    <row r="32" spans="1:12" ht="12.75">
      <c r="A32" s="200"/>
      <c r="B32" s="163"/>
      <c r="C32" s="163"/>
      <c r="D32" s="171"/>
      <c r="E32" s="163"/>
      <c r="F32" s="163"/>
      <c r="G32" s="163"/>
      <c r="H32" s="171"/>
      <c r="I32" s="163"/>
      <c r="J32" s="163"/>
      <c r="K32" s="161"/>
      <c r="L32" s="162"/>
    </row>
    <row r="33" spans="1:10" ht="12.75">
      <c r="A33" s="201"/>
      <c r="B33" s="169"/>
      <c r="C33" s="169"/>
      <c r="D33" s="199"/>
      <c r="E33" s="169"/>
      <c r="F33" s="169"/>
      <c r="G33" s="169"/>
      <c r="H33" s="199"/>
      <c r="I33" s="169"/>
      <c r="J33" s="169"/>
    </row>
    <row r="34" spans="1:10" ht="12.75">
      <c r="A34" s="201"/>
      <c r="B34" s="169"/>
      <c r="C34" s="169"/>
      <c r="D34" s="199"/>
      <c r="E34" s="169"/>
      <c r="F34" s="169"/>
      <c r="G34" s="169"/>
      <c r="H34" s="199"/>
      <c r="I34" s="169"/>
      <c r="J34" s="169"/>
    </row>
    <row r="35" spans="1:10" ht="12.75">
      <c r="A35" s="201"/>
      <c r="B35" s="169"/>
      <c r="C35" s="169"/>
      <c r="D35" s="199"/>
      <c r="E35" s="169"/>
      <c r="F35" s="169"/>
      <c r="G35" s="169"/>
      <c r="H35" s="199"/>
      <c r="I35" s="169"/>
      <c r="J35" s="169"/>
    </row>
    <row r="36" spans="1:10" ht="12.75">
      <c r="A36" s="201"/>
      <c r="B36" s="169"/>
      <c r="C36" s="169"/>
      <c r="D36" s="199"/>
      <c r="E36" s="169"/>
      <c r="F36" s="169"/>
      <c r="G36" s="169"/>
      <c r="H36" s="199"/>
      <c r="I36" s="169"/>
      <c r="J36" s="169"/>
    </row>
    <row r="37" spans="1:10" ht="12.75">
      <c r="A37" s="201"/>
      <c r="B37" s="169"/>
      <c r="C37" s="169"/>
      <c r="D37" s="199"/>
      <c r="E37" s="169"/>
      <c r="F37" s="169"/>
      <c r="G37" s="169"/>
      <c r="H37" s="199"/>
      <c r="I37" s="169"/>
      <c r="J37" s="169"/>
    </row>
    <row r="38" spans="1:10" ht="12.75">
      <c r="A38" s="201"/>
      <c r="B38" s="169"/>
      <c r="C38" s="169"/>
      <c r="D38" s="199"/>
      <c r="E38" s="169"/>
      <c r="F38" s="169"/>
      <c r="G38" s="169"/>
      <c r="H38" s="199"/>
      <c r="I38" s="169"/>
      <c r="J38" s="169"/>
    </row>
    <row r="39" spans="1:10" ht="12.75">
      <c r="A39" s="201"/>
      <c r="B39" s="169"/>
      <c r="C39" s="169"/>
      <c r="D39" s="199"/>
      <c r="E39" s="169"/>
      <c r="F39" s="169"/>
      <c r="G39" s="169"/>
      <c r="H39" s="199"/>
      <c r="I39" s="169"/>
      <c r="J39" s="169"/>
    </row>
    <row r="40" spans="1:10" ht="12.75">
      <c r="A40" s="201"/>
      <c r="B40" s="169"/>
      <c r="C40" s="169"/>
      <c r="D40" s="199"/>
      <c r="E40" s="169"/>
      <c r="F40" s="169"/>
      <c r="G40" s="169"/>
      <c r="H40" s="199"/>
      <c r="I40" s="169"/>
      <c r="J40" s="169"/>
    </row>
    <row r="41" spans="1:10" ht="12.75">
      <c r="A41" s="201"/>
      <c r="B41" s="169"/>
      <c r="C41" s="169"/>
      <c r="D41" s="199"/>
      <c r="E41" s="169"/>
      <c r="F41" s="169"/>
      <c r="G41" s="169"/>
      <c r="H41" s="199"/>
      <c r="I41" s="169"/>
      <c r="J41" s="169"/>
    </row>
  </sheetData>
  <sheetProtection password="CD96" sheet="1" objects="1" scenarios="1"/>
  <mergeCells count="12">
    <mergeCell ref="H7:I7"/>
    <mergeCell ref="C9:D9"/>
    <mergeCell ref="C7:D7"/>
    <mergeCell ref="H12:I12"/>
    <mergeCell ref="G10:H10"/>
    <mergeCell ref="C18:D18"/>
    <mergeCell ref="B9:B16"/>
    <mergeCell ref="A1:B7"/>
    <mergeCell ref="H13:I13"/>
    <mergeCell ref="D4:F4"/>
    <mergeCell ref="D3:F3"/>
    <mergeCell ref="H6:I6"/>
  </mergeCells>
  <conditionalFormatting sqref="C4 G7">
    <cfRule type="cellIs" priority="1" dxfId="49" operator="greaterThanOrEqual" stopIfTrue="1">
      <formula>"O"</formula>
    </cfRule>
    <cfRule type="cellIs" priority="2" dxfId="50" operator="lessThan" stopIfTrue="1">
      <formula>0</formula>
    </cfRule>
  </conditionalFormatting>
  <conditionalFormatting sqref="G11:G13 H9">
    <cfRule type="cellIs" priority="3" dxfId="51" operator="equal" stopIfTrue="1">
      <formula>"Vous pouvez valider"</formula>
    </cfRule>
    <cfRule type="cellIs" priority="4" dxfId="52" operator="equal" stopIfTrue="1">
      <formula>"Vous devez terminer la ventilation"</formula>
    </cfRule>
    <cfRule type="cellIs" priority="5" dxfId="53" operator="equal" stopIfTrue="1">
      <formula>"Commencez la saisie"</formula>
    </cfRule>
  </conditionalFormatting>
  <conditionalFormatting sqref="G10:H10">
    <cfRule type="cellIs" priority="6" dxfId="51" operator="equal" stopIfTrue="1">
      <formula>"Choisir la bonne flèche pour valider"</formula>
    </cfRule>
    <cfRule type="cellIs" priority="7" dxfId="53" operator="equal" stopIfTrue="1">
      <formula>"Commencez la saisie"</formula>
    </cfRule>
  </conditionalFormatting>
  <dataValidations count="2">
    <dataValidation type="decimal" allowBlank="1" showInputMessage="1" showErrorMessage="1" error="Vous avez fait une erreur de saisie.&#10;&#10;         Attention il faut utiliser &#10;         la virgule et non le point." sqref="E9:E16 E7">
      <formula1>0</formula1>
      <formula2>99999</formula2>
    </dataValidation>
    <dataValidation type="decimal" allowBlank="1" showErrorMessage="1" prompt=" " error="Vous avez fait une erreur de saisie.&#10;&#10;         Attention il faut utiliser &#10;         la virgule et non le point." sqref="E6">
      <formula1>0</formula1>
      <formula2>99999</formula2>
    </dataValidation>
  </dataValidations>
  <printOptions/>
  <pageMargins left="0.787401575" right="0.787401575" top="0.984251969" bottom="0.984251969" header="0.4921259845" footer="0.4921259845"/>
  <pageSetup horizontalDpi="300" verticalDpi="3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codeName="Feuil2"/>
  <dimension ref="A1:AH30"/>
  <sheetViews>
    <sheetView zoomScalePageLayoutView="0" workbookViewId="0" topLeftCell="A1">
      <pane xSplit="3" ySplit="9" topLeftCell="D10" activePane="bottomRight" state="frozen"/>
      <selection pane="topLeft" activeCell="A1" sqref="A1"/>
      <selection pane="topRight" activeCell="C1" sqref="C1"/>
      <selection pane="bottomLeft" activeCell="A12" sqref="A12"/>
      <selection pane="bottomRight" activeCell="D6" sqref="D6:F6"/>
    </sheetView>
  </sheetViews>
  <sheetFormatPr defaultColWidth="10.00390625" defaultRowHeight="12.75"/>
  <cols>
    <col min="1" max="1" width="5.28125" style="4" customWidth="1"/>
    <col min="2" max="2" width="10.00390625" style="5" customWidth="1"/>
    <col min="3" max="3" width="43.140625" style="3" customWidth="1"/>
    <col min="4" max="6" width="10.7109375" style="7" customWidth="1"/>
    <col min="7" max="7" width="2.00390625" style="2" customWidth="1"/>
    <col min="8" max="9" width="10.7109375" style="7" customWidth="1"/>
    <col min="10" max="10" width="10.7109375" style="3" customWidth="1"/>
    <col min="11" max="11" width="14.7109375" style="10" customWidth="1"/>
    <col min="12" max="13" width="9.28125" style="7" customWidth="1"/>
    <col min="14" max="14" width="9.28125" style="3" customWidth="1"/>
    <col min="15" max="15" width="9.28125" style="7" customWidth="1"/>
    <col min="16" max="17" width="9.28125" style="3" customWidth="1"/>
    <col min="18" max="22" width="9.28125" style="7" customWidth="1"/>
    <col min="23" max="23" width="9.28125" style="3" customWidth="1"/>
    <col min="24" max="26" width="9.28125" style="7" customWidth="1"/>
    <col min="27" max="27" width="7.28125" style="21" customWidth="1"/>
    <col min="28" max="28" width="15.8515625" style="237" customWidth="1"/>
    <col min="29" max="30" width="7.28125" style="21" customWidth="1"/>
    <col min="31" max="31" width="15.8515625" style="21" customWidth="1"/>
    <col min="32" max="34" width="7.28125" style="21" customWidth="1"/>
    <col min="35" max="16384" width="10.00390625" style="3" customWidth="1"/>
  </cols>
  <sheetData>
    <row r="1" spans="1:31" ht="15" customHeight="1" thickBot="1">
      <c r="A1" s="624"/>
      <c r="B1" s="611"/>
      <c r="C1" s="189"/>
      <c r="D1" s="190"/>
      <c r="E1" s="190"/>
      <c r="F1" s="190"/>
      <c r="G1" s="191"/>
      <c r="H1" s="190"/>
      <c r="I1" s="192"/>
      <c r="J1" s="190"/>
      <c r="K1" s="193"/>
      <c r="L1" s="190"/>
      <c r="M1" s="190"/>
      <c r="N1" s="194"/>
      <c r="O1" s="190"/>
      <c r="P1" s="195"/>
      <c r="Q1" s="195"/>
      <c r="R1" s="190"/>
      <c r="S1" s="190"/>
      <c r="T1" s="196"/>
      <c r="U1" s="190"/>
      <c r="V1" s="190"/>
      <c r="W1" s="194"/>
      <c r="X1" s="190"/>
      <c r="Y1" s="190"/>
      <c r="Z1" s="197"/>
      <c r="AB1" s="250">
        <v>1</v>
      </c>
      <c r="AE1" s="291"/>
    </row>
    <row r="2" spans="1:28" ht="15" customHeight="1">
      <c r="A2" s="625"/>
      <c r="B2" s="626"/>
      <c r="C2" s="87" t="str">
        <f>CONCATENATE("Ecole  ",Paramétrages!C3)</f>
        <v>Ecole  Rainbow</v>
      </c>
      <c r="D2" s="605" t="s">
        <v>49</v>
      </c>
      <c r="E2" s="606"/>
      <c r="F2" s="40">
        <f>Paramétrages!G2</f>
        <v>2020</v>
      </c>
      <c r="G2" s="41" t="s">
        <v>22</v>
      </c>
      <c r="H2" s="42">
        <f>F2+1</f>
        <v>2021</v>
      </c>
      <c r="I2" s="599" t="s">
        <v>45</v>
      </c>
      <c r="J2" s="600"/>
      <c r="K2" s="601"/>
      <c r="L2" s="29"/>
      <c r="M2" s="29"/>
      <c r="N2" s="591" t="s">
        <v>47</v>
      </c>
      <c r="O2" s="597"/>
      <c r="P2" s="597"/>
      <c r="Q2" s="597"/>
      <c r="R2" s="598"/>
      <c r="S2" s="19"/>
      <c r="T2" s="30"/>
      <c r="U2" s="591" t="s">
        <v>52</v>
      </c>
      <c r="V2" s="592"/>
      <c r="W2" s="592"/>
      <c r="X2" s="592"/>
      <c r="Y2" s="593"/>
      <c r="Z2" s="28"/>
      <c r="AB2" s="249"/>
    </row>
    <row r="3" spans="1:26" ht="15" customHeight="1">
      <c r="A3" s="625"/>
      <c r="B3" s="627"/>
      <c r="C3" s="88" t="str">
        <f>Paramétrages!C4</f>
        <v>Rue des Fleurs</v>
      </c>
      <c r="D3" s="19"/>
      <c r="E3" s="19"/>
      <c r="F3" s="19"/>
      <c r="G3" s="20"/>
      <c r="H3" s="19"/>
      <c r="I3" s="618">
        <f>K10+N3-U3</f>
        <v>0</v>
      </c>
      <c r="J3" s="619"/>
      <c r="K3" s="620"/>
      <c r="L3" s="29"/>
      <c r="M3" s="29"/>
      <c r="N3" s="594">
        <f>SUM(L9:S9)</f>
        <v>0</v>
      </c>
      <c r="O3" s="595"/>
      <c r="P3" s="595"/>
      <c r="Q3" s="595"/>
      <c r="R3" s="596"/>
      <c r="S3" s="19"/>
      <c r="T3" s="30"/>
      <c r="U3" s="594">
        <f>SUM(T9:Z9)</f>
        <v>0</v>
      </c>
      <c r="V3" s="595"/>
      <c r="W3" s="595"/>
      <c r="X3" s="595"/>
      <c r="Y3" s="596"/>
      <c r="Z3" s="28"/>
    </row>
    <row r="4" spans="1:26" ht="15" customHeight="1" thickBot="1">
      <c r="A4" s="198"/>
      <c r="B4" s="24"/>
      <c r="C4" s="89" t="str">
        <f>CONCATENATE(Paramétrages!C5," - ",Paramétrages!C6)</f>
        <v>31000 - TOULOUSE</v>
      </c>
      <c r="D4" s="19"/>
      <c r="E4" s="22" t="s">
        <v>1</v>
      </c>
      <c r="F4" s="23">
        <f ca="1">NOW()</f>
        <v>44551.52799606481</v>
      </c>
      <c r="G4" s="20"/>
      <c r="H4" s="19"/>
      <c r="I4" s="621"/>
      <c r="J4" s="622"/>
      <c r="K4" s="623"/>
      <c r="L4" s="19"/>
      <c r="M4" s="19"/>
      <c r="N4" s="21"/>
      <c r="O4" s="19"/>
      <c r="P4" s="26"/>
      <c r="Q4" s="26"/>
      <c r="R4" s="19"/>
      <c r="S4" s="19"/>
      <c r="T4" s="27"/>
      <c r="U4" s="19"/>
      <c r="V4" s="19"/>
      <c r="W4" s="21"/>
      <c r="X4" s="19"/>
      <c r="Y4" s="19"/>
      <c r="Z4" s="28"/>
    </row>
    <row r="5" spans="1:26" ht="19.5" customHeight="1" thickBot="1">
      <c r="A5" s="198"/>
      <c r="B5" s="25"/>
      <c r="C5" s="1"/>
      <c r="D5" s="613" t="s">
        <v>88</v>
      </c>
      <c r="E5" s="614"/>
      <c r="F5" s="633">
        <f>AB8</f>
        <v>0</v>
      </c>
      <c r="G5" s="634"/>
      <c r="H5" s="19"/>
      <c r="I5" s="8"/>
      <c r="J5" s="19"/>
      <c r="K5" s="181"/>
      <c r="L5" s="31" t="s">
        <v>3</v>
      </c>
      <c r="M5" s="31" t="s">
        <v>4</v>
      </c>
      <c r="N5" s="32" t="s">
        <v>5</v>
      </c>
      <c r="O5" s="32" t="s">
        <v>5</v>
      </c>
      <c r="P5" s="32" t="s">
        <v>178</v>
      </c>
      <c r="Q5" s="32" t="s">
        <v>107</v>
      </c>
      <c r="R5" s="31"/>
      <c r="S5" s="33" t="s">
        <v>6</v>
      </c>
      <c r="T5" s="34" t="s">
        <v>7</v>
      </c>
      <c r="U5" s="31" t="s">
        <v>8</v>
      </c>
      <c r="V5" s="31" t="s">
        <v>2</v>
      </c>
      <c r="W5" s="31" t="s">
        <v>9</v>
      </c>
      <c r="X5" s="31" t="s">
        <v>181</v>
      </c>
      <c r="Y5" s="31" t="s">
        <v>8</v>
      </c>
      <c r="Z5" s="33" t="s">
        <v>10</v>
      </c>
    </row>
    <row r="6" spans="1:34" s="6" customFormat="1" ht="15" customHeight="1">
      <c r="A6" s="630" t="s">
        <v>46</v>
      </c>
      <c r="B6" s="628" t="s">
        <v>11</v>
      </c>
      <c r="C6" s="602" t="s">
        <v>12</v>
      </c>
      <c r="D6" s="610" t="str">
        <f>IF(Paramétrages!F6="","BANQUE","CHEQUES POSTAUX")</f>
        <v>BANQUE</v>
      </c>
      <c r="E6" s="611"/>
      <c r="F6" s="612"/>
      <c r="G6" s="607" t="s">
        <v>28</v>
      </c>
      <c r="H6" s="17"/>
      <c r="I6" s="17" t="s">
        <v>13</v>
      </c>
      <c r="J6" s="18"/>
      <c r="K6" s="615" t="s">
        <v>48</v>
      </c>
      <c r="L6" s="35" t="s">
        <v>14</v>
      </c>
      <c r="M6" s="35" t="s">
        <v>15</v>
      </c>
      <c r="N6" s="35" t="s">
        <v>16</v>
      </c>
      <c r="O6" s="36" t="s">
        <v>68</v>
      </c>
      <c r="P6" s="36" t="s">
        <v>179</v>
      </c>
      <c r="Q6" s="36" t="s">
        <v>108</v>
      </c>
      <c r="R6" s="35"/>
      <c r="S6" s="37" t="s">
        <v>17</v>
      </c>
      <c r="T6" s="38" t="s">
        <v>6</v>
      </c>
      <c r="U6" s="35" t="s">
        <v>4</v>
      </c>
      <c r="V6" s="35" t="s">
        <v>18</v>
      </c>
      <c r="W6" s="35" t="s">
        <v>19</v>
      </c>
      <c r="X6" s="35" t="s">
        <v>182</v>
      </c>
      <c r="Y6" s="35" t="s">
        <v>17</v>
      </c>
      <c r="Z6" s="37" t="s">
        <v>20</v>
      </c>
      <c r="AA6" s="238"/>
      <c r="AB6" s="239"/>
      <c r="AC6" s="238"/>
      <c r="AD6" s="238"/>
      <c r="AE6" s="238"/>
      <c r="AF6" s="238"/>
      <c r="AG6" s="238"/>
      <c r="AH6" s="238"/>
    </row>
    <row r="7" spans="1:34" s="6" customFormat="1" ht="13.5" customHeight="1">
      <c r="A7" s="631"/>
      <c r="B7" s="629"/>
      <c r="C7" s="603"/>
      <c r="D7" s="9" t="s">
        <v>21</v>
      </c>
      <c r="E7" s="9" t="s">
        <v>22</v>
      </c>
      <c r="F7" s="9" t="s">
        <v>23</v>
      </c>
      <c r="G7" s="608"/>
      <c r="H7" s="9" t="s">
        <v>21</v>
      </c>
      <c r="I7" s="9" t="s">
        <v>22</v>
      </c>
      <c r="J7" s="9" t="s">
        <v>23</v>
      </c>
      <c r="K7" s="616"/>
      <c r="L7" s="35" t="s">
        <v>6</v>
      </c>
      <c r="M7" s="35"/>
      <c r="N7" s="35" t="s">
        <v>24</v>
      </c>
      <c r="O7" s="36" t="s">
        <v>67</v>
      </c>
      <c r="P7" s="36" t="s">
        <v>180</v>
      </c>
      <c r="Q7" s="36" t="s">
        <v>109</v>
      </c>
      <c r="R7" s="35"/>
      <c r="S7" s="37"/>
      <c r="T7" s="38" t="s">
        <v>25</v>
      </c>
      <c r="U7" s="35" t="s">
        <v>15</v>
      </c>
      <c r="V7" s="35" t="s">
        <v>26</v>
      </c>
      <c r="W7" s="35"/>
      <c r="X7" s="35" t="s">
        <v>183</v>
      </c>
      <c r="Y7" s="35"/>
      <c r="Z7" s="37"/>
      <c r="AA7" s="238"/>
      <c r="AB7" s="239"/>
      <c r="AC7" s="238"/>
      <c r="AD7" s="238"/>
      <c r="AE7" s="238"/>
      <c r="AF7" s="238"/>
      <c r="AG7" s="238"/>
      <c r="AH7" s="238"/>
    </row>
    <row r="8" spans="1:28" ht="13.5" customHeight="1">
      <c r="A8" s="631"/>
      <c r="B8" s="44" t="s">
        <v>51</v>
      </c>
      <c r="C8" s="604"/>
      <c r="D8" s="16" t="s">
        <v>38</v>
      </c>
      <c r="E8" s="16" t="s">
        <v>39</v>
      </c>
      <c r="F8" s="16" t="s">
        <v>40</v>
      </c>
      <c r="G8" s="609"/>
      <c r="H8" s="16" t="s">
        <v>41</v>
      </c>
      <c r="I8" s="16" t="s">
        <v>42</v>
      </c>
      <c r="J8" s="16" t="s">
        <v>43</v>
      </c>
      <c r="K8" s="617"/>
      <c r="L8" s="45">
        <v>70700008</v>
      </c>
      <c r="M8" s="45">
        <v>70800008</v>
      </c>
      <c r="N8" s="45">
        <v>74100008</v>
      </c>
      <c r="O8" s="45">
        <v>75511008</v>
      </c>
      <c r="P8" s="45">
        <v>75510008</v>
      </c>
      <c r="Q8" s="45">
        <v>75600008</v>
      </c>
      <c r="R8" s="45"/>
      <c r="S8" s="46">
        <v>77000008</v>
      </c>
      <c r="T8" s="47">
        <v>60700008</v>
      </c>
      <c r="U8" s="48">
        <v>61810008</v>
      </c>
      <c r="V8" s="48">
        <v>65860008</v>
      </c>
      <c r="W8" s="48">
        <v>61681008</v>
      </c>
      <c r="X8" s="48">
        <v>6270008</v>
      </c>
      <c r="Y8" s="48">
        <v>67000008</v>
      </c>
      <c r="Z8" s="49">
        <v>68000008</v>
      </c>
      <c r="AB8" s="240">
        <f>F10+AB9</f>
        <v>0</v>
      </c>
    </row>
    <row r="9" spans="1:34" s="11" customFormat="1" ht="19.5" customHeight="1" thickBot="1">
      <c r="A9" s="632"/>
      <c r="B9" s="13"/>
      <c r="C9" s="14" t="s">
        <v>44</v>
      </c>
      <c r="D9" s="43">
        <f>SUM(D11:D1023)</f>
        <v>0</v>
      </c>
      <c r="E9" s="43">
        <f>SUM(E11:E1023)</f>
        <v>0</v>
      </c>
      <c r="F9" s="15">
        <f>F10+D9-E9</f>
        <v>0</v>
      </c>
      <c r="G9" s="12"/>
      <c r="H9" s="43">
        <f>SUM(H11:H1023)</f>
        <v>0</v>
      </c>
      <c r="I9" s="43">
        <f>SUM(I11:I1023)</f>
        <v>0</v>
      </c>
      <c r="J9" s="15">
        <f>J10+H9-I9</f>
        <v>0</v>
      </c>
      <c r="K9" s="182">
        <f>F9+J9</f>
        <v>0</v>
      </c>
      <c r="L9" s="179">
        <f>SUM(L11:L1023)</f>
        <v>0</v>
      </c>
      <c r="M9" s="179">
        <f aca="true" t="shared" si="0" ref="M9:AB9">SUM(M11:M1023)</f>
        <v>0</v>
      </c>
      <c r="N9" s="179">
        <f t="shared" si="0"/>
        <v>0</v>
      </c>
      <c r="O9" s="179">
        <f t="shared" si="0"/>
        <v>0</v>
      </c>
      <c r="P9" s="179">
        <f t="shared" si="0"/>
        <v>0</v>
      </c>
      <c r="Q9" s="179">
        <f t="shared" si="0"/>
        <v>0</v>
      </c>
      <c r="R9" s="179">
        <f t="shared" si="0"/>
        <v>0</v>
      </c>
      <c r="S9" s="179">
        <f t="shared" si="0"/>
        <v>0</v>
      </c>
      <c r="T9" s="179">
        <f t="shared" si="0"/>
        <v>0</v>
      </c>
      <c r="U9" s="179">
        <f t="shared" si="0"/>
        <v>0</v>
      </c>
      <c r="V9" s="179">
        <f t="shared" si="0"/>
        <v>0</v>
      </c>
      <c r="W9" s="179">
        <f t="shared" si="0"/>
        <v>0</v>
      </c>
      <c r="X9" s="179">
        <f t="shared" si="0"/>
        <v>0</v>
      </c>
      <c r="Y9" s="179">
        <f t="shared" si="0"/>
        <v>0</v>
      </c>
      <c r="Z9" s="215">
        <f t="shared" si="0"/>
        <v>0</v>
      </c>
      <c r="AA9" s="241"/>
      <c r="AB9" s="242">
        <f t="shared" si="0"/>
        <v>0</v>
      </c>
      <c r="AC9" s="241"/>
      <c r="AD9" s="241"/>
      <c r="AE9" s="241"/>
      <c r="AF9" s="241"/>
      <c r="AG9" s="241"/>
      <c r="AH9" s="241"/>
    </row>
    <row r="10" spans="1:34" s="39" customFormat="1" ht="16.5" customHeight="1">
      <c r="A10" s="183"/>
      <c r="B10" s="51" t="s">
        <v>27</v>
      </c>
      <c r="C10" s="217" t="s">
        <v>55</v>
      </c>
      <c r="D10" s="52"/>
      <c r="E10" s="52"/>
      <c r="F10" s="218">
        <f>Paramétrages!G10+Paramétrages!G9</f>
        <v>0</v>
      </c>
      <c r="G10" s="216"/>
      <c r="H10" s="52"/>
      <c r="I10" s="52"/>
      <c r="J10" s="218">
        <f>Paramétrages!G11</f>
        <v>0</v>
      </c>
      <c r="K10" s="219">
        <f>F10+J10</f>
        <v>0</v>
      </c>
      <c r="L10" s="180"/>
      <c r="M10" s="53"/>
      <c r="N10" s="53"/>
      <c r="O10" s="53"/>
      <c r="P10" s="53"/>
      <c r="Q10" s="53"/>
      <c r="R10" s="53"/>
      <c r="S10" s="53"/>
      <c r="T10" s="54"/>
      <c r="U10" s="53"/>
      <c r="V10" s="53"/>
      <c r="W10" s="53"/>
      <c r="X10" s="53"/>
      <c r="Y10" s="53"/>
      <c r="Z10" s="55"/>
      <c r="AA10" s="243"/>
      <c r="AB10" s="244"/>
      <c r="AC10" s="243"/>
      <c r="AD10" s="243"/>
      <c r="AE10" s="243"/>
      <c r="AF10" s="243"/>
      <c r="AG10" s="243"/>
      <c r="AH10" s="243"/>
    </row>
    <row r="11" spans="1:26" ht="16.5" customHeight="1">
      <c r="A11" s="246"/>
      <c r="B11" s="59"/>
      <c r="C11" s="174" t="s">
        <v>54</v>
      </c>
      <c r="D11" s="60"/>
      <c r="E11" s="60"/>
      <c r="F11" s="61"/>
      <c r="G11" s="62"/>
      <c r="H11" s="60"/>
      <c r="I11" s="60"/>
      <c r="J11" s="61">
        <f>IF(D11+E11+H11+I11,J10+H11-I11,"")</f>
      </c>
      <c r="K11" s="63"/>
      <c r="L11" s="64"/>
      <c r="M11" s="64"/>
      <c r="N11" s="64"/>
      <c r="O11" s="64"/>
      <c r="P11" s="64"/>
      <c r="Q11" s="64"/>
      <c r="R11" s="64"/>
      <c r="S11" s="64"/>
      <c r="T11" s="64"/>
      <c r="U11" s="64"/>
      <c r="V11" s="64"/>
      <c r="W11" s="64"/>
      <c r="X11" s="64"/>
      <c r="Y11" s="64"/>
      <c r="Z11" s="64"/>
    </row>
    <row r="12" spans="1:34" s="39" customFormat="1" ht="19.5" customHeight="1" thickBot="1">
      <c r="A12" s="245"/>
      <c r="B12" s="220" t="s">
        <v>27</v>
      </c>
      <c r="C12" s="221" t="s">
        <v>55</v>
      </c>
      <c r="D12" s="222"/>
      <c r="E12" s="223"/>
      <c r="F12" s="224">
        <f>F10</f>
        <v>0</v>
      </c>
      <c r="G12" s="225"/>
      <c r="H12" s="226"/>
      <c r="I12" s="226"/>
      <c r="J12" s="224">
        <f>J10</f>
        <v>0</v>
      </c>
      <c r="K12" s="227">
        <f>K10</f>
        <v>0</v>
      </c>
      <c r="L12" s="228"/>
      <c r="M12" s="228"/>
      <c r="N12" s="228"/>
      <c r="O12" s="228"/>
      <c r="P12" s="228"/>
      <c r="Q12" s="228"/>
      <c r="R12" s="228"/>
      <c r="S12" s="228"/>
      <c r="T12" s="228"/>
      <c r="U12" s="228"/>
      <c r="V12" s="228"/>
      <c r="W12" s="228"/>
      <c r="X12" s="228"/>
      <c r="Y12" s="228"/>
      <c r="Z12" s="229"/>
      <c r="AA12" s="243"/>
      <c r="AB12" s="244">
        <f>IF(G12="","",D12-E12)</f>
      </c>
      <c r="AC12" s="243"/>
      <c r="AD12" s="243"/>
      <c r="AE12" s="243"/>
      <c r="AF12" s="243"/>
      <c r="AG12" s="243"/>
      <c r="AH12" s="243"/>
    </row>
    <row r="13" spans="1:28" s="21" customFormat="1" ht="16.5">
      <c r="A13" s="231"/>
      <c r="B13" s="232"/>
      <c r="D13" s="233"/>
      <c r="E13" s="233"/>
      <c r="F13" s="233"/>
      <c r="G13" s="20"/>
      <c r="H13" s="233"/>
      <c r="I13" s="233"/>
      <c r="K13" s="234"/>
      <c r="L13" s="235"/>
      <c r="M13" s="235"/>
      <c r="N13" s="236"/>
      <c r="O13" s="235"/>
      <c r="P13" s="236"/>
      <c r="Q13" s="236"/>
      <c r="R13" s="235"/>
      <c r="S13" s="235"/>
      <c r="T13" s="235"/>
      <c r="U13" s="235"/>
      <c r="V13" s="235"/>
      <c r="W13" s="236"/>
      <c r="X13" s="235"/>
      <c r="Y13" s="235"/>
      <c r="Z13" s="235"/>
      <c r="AB13" s="237"/>
    </row>
    <row r="14" spans="1:28" s="21" customFormat="1" ht="16.5">
      <c r="A14" s="231"/>
      <c r="B14" s="232"/>
      <c r="D14" s="233"/>
      <c r="E14" s="233"/>
      <c r="F14" s="233"/>
      <c r="G14" s="20"/>
      <c r="H14" s="233"/>
      <c r="I14" s="233"/>
      <c r="K14" s="234"/>
      <c r="L14" s="235"/>
      <c r="M14" s="235"/>
      <c r="N14" s="236"/>
      <c r="O14" s="235"/>
      <c r="P14" s="236"/>
      <c r="Q14" s="236"/>
      <c r="R14" s="235"/>
      <c r="S14" s="235"/>
      <c r="T14" s="235"/>
      <c r="U14" s="235"/>
      <c r="V14" s="235"/>
      <c r="W14" s="236"/>
      <c r="X14" s="235"/>
      <c r="Y14" s="235"/>
      <c r="Z14" s="235"/>
      <c r="AB14" s="237"/>
    </row>
    <row r="15" spans="1:26" ht="16.5">
      <c r="A15" s="231"/>
      <c r="B15" s="232"/>
      <c r="C15" s="21"/>
      <c r="D15" s="233"/>
      <c r="E15" s="233"/>
      <c r="F15" s="233"/>
      <c r="G15" s="20"/>
      <c r="H15" s="233"/>
      <c r="I15" s="233"/>
      <c r="J15" s="21"/>
      <c r="K15" s="234"/>
      <c r="L15" s="235"/>
      <c r="M15" s="235"/>
      <c r="N15" s="236"/>
      <c r="O15" s="235"/>
      <c r="P15" s="236"/>
      <c r="Q15" s="236"/>
      <c r="R15" s="235"/>
      <c r="S15" s="235"/>
      <c r="T15" s="235"/>
      <c r="U15" s="235"/>
      <c r="V15" s="235"/>
      <c r="W15" s="236"/>
      <c r="X15" s="235"/>
      <c r="Y15" s="235"/>
      <c r="Z15" s="235"/>
    </row>
    <row r="16" spans="1:26" ht="16.5">
      <c r="A16" s="231"/>
      <c r="B16" s="232"/>
      <c r="C16" s="21"/>
      <c r="D16" s="233"/>
      <c r="E16" s="233"/>
      <c r="F16" s="233"/>
      <c r="G16" s="20"/>
      <c r="H16" s="233"/>
      <c r="I16" s="233"/>
      <c r="J16" s="21"/>
      <c r="K16" s="234"/>
      <c r="L16" s="235"/>
      <c r="M16" s="235"/>
      <c r="N16" s="236"/>
      <c r="O16" s="235"/>
      <c r="P16" s="236"/>
      <c r="Q16" s="236"/>
      <c r="R16" s="235"/>
      <c r="S16" s="235"/>
      <c r="T16" s="235"/>
      <c r="U16" s="235"/>
      <c r="V16" s="235"/>
      <c r="W16" s="236"/>
      <c r="X16" s="235"/>
      <c r="Y16" s="235"/>
      <c r="Z16" s="235"/>
    </row>
    <row r="17" spans="1:26" ht="16.5">
      <c r="A17" s="231"/>
      <c r="B17" s="232"/>
      <c r="C17" s="21"/>
      <c r="D17" s="233"/>
      <c r="E17" s="233"/>
      <c r="F17" s="233"/>
      <c r="G17" s="20"/>
      <c r="H17" s="233"/>
      <c r="I17" s="233"/>
      <c r="J17" s="21"/>
      <c r="K17" s="234"/>
      <c r="L17" s="235"/>
      <c r="M17" s="235"/>
      <c r="N17" s="236"/>
      <c r="O17" s="235"/>
      <c r="P17" s="236"/>
      <c r="Q17" s="236"/>
      <c r="R17" s="235"/>
      <c r="S17" s="235"/>
      <c r="T17" s="235"/>
      <c r="U17" s="235"/>
      <c r="V17" s="235"/>
      <c r="W17" s="236"/>
      <c r="X17" s="235"/>
      <c r="Y17" s="235"/>
      <c r="Z17" s="235"/>
    </row>
    <row r="18" spans="1:26" ht="16.5">
      <c r="A18" s="231"/>
      <c r="B18" s="232"/>
      <c r="C18" s="21"/>
      <c r="D18" s="233"/>
      <c r="E18" s="233"/>
      <c r="F18" s="233"/>
      <c r="G18" s="20"/>
      <c r="H18" s="233"/>
      <c r="I18" s="233"/>
      <c r="J18" s="21"/>
      <c r="K18" s="234"/>
      <c r="L18" s="235"/>
      <c r="M18" s="235"/>
      <c r="N18" s="236"/>
      <c r="O18" s="235"/>
      <c r="P18" s="236"/>
      <c r="Q18" s="236"/>
      <c r="R18" s="235"/>
      <c r="S18" s="235"/>
      <c r="T18" s="235"/>
      <c r="U18" s="235"/>
      <c r="V18" s="235"/>
      <c r="W18" s="236"/>
      <c r="X18" s="235"/>
      <c r="Y18" s="235"/>
      <c r="Z18" s="235"/>
    </row>
    <row r="19" spans="1:26" ht="16.5">
      <c r="A19" s="231"/>
      <c r="B19" s="232"/>
      <c r="C19" s="21"/>
      <c r="D19" s="233"/>
      <c r="E19" s="233"/>
      <c r="F19" s="233"/>
      <c r="G19" s="20"/>
      <c r="H19" s="233"/>
      <c r="I19" s="233"/>
      <c r="J19" s="21"/>
      <c r="K19" s="234"/>
      <c r="L19" s="235"/>
      <c r="M19" s="235"/>
      <c r="N19" s="236"/>
      <c r="O19" s="235"/>
      <c r="P19" s="236"/>
      <c r="Q19" s="236"/>
      <c r="R19" s="235"/>
      <c r="S19" s="235"/>
      <c r="T19" s="235"/>
      <c r="U19" s="235"/>
      <c r="V19" s="235"/>
      <c r="W19" s="236"/>
      <c r="X19" s="235"/>
      <c r="Y19" s="235"/>
      <c r="Z19" s="235"/>
    </row>
    <row r="20" spans="1:26" ht="16.5">
      <c r="A20" s="231"/>
      <c r="B20" s="232"/>
      <c r="C20" s="21"/>
      <c r="D20" s="233"/>
      <c r="E20" s="233"/>
      <c r="F20" s="233"/>
      <c r="G20" s="20"/>
      <c r="H20" s="233"/>
      <c r="I20" s="233"/>
      <c r="J20" s="21"/>
      <c r="K20" s="234"/>
      <c r="L20" s="235"/>
      <c r="M20" s="235"/>
      <c r="N20" s="236"/>
      <c r="O20" s="235"/>
      <c r="P20" s="236"/>
      <c r="Q20" s="236"/>
      <c r="R20" s="235"/>
      <c r="S20" s="235"/>
      <c r="T20" s="235"/>
      <c r="U20" s="235"/>
      <c r="V20" s="235"/>
      <c r="W20" s="236"/>
      <c r="X20" s="235"/>
      <c r="Y20" s="235"/>
      <c r="Z20" s="235"/>
    </row>
    <row r="21" spans="1:26" ht="16.5">
      <c r="A21" s="231"/>
      <c r="B21" s="232"/>
      <c r="C21" s="21"/>
      <c r="D21" s="233"/>
      <c r="E21" s="233"/>
      <c r="F21" s="233"/>
      <c r="G21" s="20"/>
      <c r="H21" s="233"/>
      <c r="I21" s="233"/>
      <c r="J21" s="21"/>
      <c r="K21" s="234"/>
      <c r="L21" s="235"/>
      <c r="M21" s="235"/>
      <c r="N21" s="236"/>
      <c r="O21" s="235"/>
      <c r="P21" s="236"/>
      <c r="Q21" s="236"/>
      <c r="R21" s="235"/>
      <c r="S21" s="235"/>
      <c r="T21" s="235"/>
      <c r="U21" s="235"/>
      <c r="V21" s="235"/>
      <c r="W21" s="236"/>
      <c r="X21" s="235"/>
      <c r="Y21" s="235"/>
      <c r="Z21" s="235"/>
    </row>
    <row r="22" spans="1:26" ht="16.5">
      <c r="A22" s="231"/>
      <c r="B22" s="232"/>
      <c r="C22" s="21"/>
      <c r="D22" s="233"/>
      <c r="E22" s="233"/>
      <c r="F22" s="233"/>
      <c r="G22" s="20"/>
      <c r="H22" s="233"/>
      <c r="I22" s="233"/>
      <c r="J22" s="21"/>
      <c r="K22" s="234"/>
      <c r="L22" s="235"/>
      <c r="M22" s="235"/>
      <c r="N22" s="236"/>
      <c r="O22" s="235"/>
      <c r="P22" s="236"/>
      <c r="Q22" s="236"/>
      <c r="R22" s="235"/>
      <c r="S22" s="235"/>
      <c r="T22" s="235"/>
      <c r="U22" s="235"/>
      <c r="V22" s="235"/>
      <c r="W22" s="236"/>
      <c r="X22" s="235"/>
      <c r="Y22" s="235"/>
      <c r="Z22" s="235"/>
    </row>
    <row r="23" spans="1:26" ht="16.5">
      <c r="A23" s="231"/>
      <c r="B23" s="232"/>
      <c r="C23" s="21"/>
      <c r="D23" s="233"/>
      <c r="E23" s="233"/>
      <c r="F23" s="233"/>
      <c r="G23" s="20"/>
      <c r="H23" s="233"/>
      <c r="I23" s="233"/>
      <c r="J23" s="21"/>
      <c r="K23" s="234"/>
      <c r="L23" s="235"/>
      <c r="M23" s="235"/>
      <c r="N23" s="236"/>
      <c r="O23" s="235"/>
      <c r="P23" s="236"/>
      <c r="Q23" s="236"/>
      <c r="R23" s="235"/>
      <c r="S23" s="235"/>
      <c r="T23" s="235"/>
      <c r="U23" s="235"/>
      <c r="V23" s="235"/>
      <c r="W23" s="236"/>
      <c r="X23" s="235"/>
      <c r="Y23" s="235"/>
      <c r="Z23" s="235"/>
    </row>
    <row r="24" spans="1:26" ht="16.5">
      <c r="A24" s="231"/>
      <c r="B24" s="232"/>
      <c r="C24" s="21"/>
      <c r="D24" s="233"/>
      <c r="E24" s="233"/>
      <c r="F24" s="233"/>
      <c r="G24" s="20"/>
      <c r="H24" s="233"/>
      <c r="I24" s="233"/>
      <c r="J24" s="21"/>
      <c r="K24" s="234"/>
      <c r="L24" s="235"/>
      <c r="M24" s="235"/>
      <c r="N24" s="236"/>
      <c r="O24" s="235"/>
      <c r="P24" s="236"/>
      <c r="Q24" s="236"/>
      <c r="R24" s="235"/>
      <c r="S24" s="235"/>
      <c r="T24" s="235"/>
      <c r="U24" s="235"/>
      <c r="V24" s="235"/>
      <c r="W24" s="236"/>
      <c r="X24" s="235"/>
      <c r="Y24" s="235"/>
      <c r="Z24" s="235"/>
    </row>
    <row r="25" spans="1:26" ht="16.5">
      <c r="A25" s="231"/>
      <c r="B25" s="232"/>
      <c r="C25" s="21"/>
      <c r="D25" s="233"/>
      <c r="E25" s="233"/>
      <c r="F25" s="233"/>
      <c r="G25" s="20"/>
      <c r="H25" s="233"/>
      <c r="I25" s="233"/>
      <c r="J25" s="21"/>
      <c r="K25" s="234"/>
      <c r="L25" s="235"/>
      <c r="M25" s="235"/>
      <c r="N25" s="236"/>
      <c r="O25" s="235"/>
      <c r="P25" s="236"/>
      <c r="Q25" s="236"/>
      <c r="R25" s="235"/>
      <c r="S25" s="235"/>
      <c r="T25" s="235"/>
      <c r="U25" s="235"/>
      <c r="V25" s="235"/>
      <c r="W25" s="236"/>
      <c r="X25" s="235"/>
      <c r="Y25" s="235"/>
      <c r="Z25" s="235"/>
    </row>
    <row r="26" spans="1:26" ht="16.5">
      <c r="A26" s="231"/>
      <c r="B26" s="232"/>
      <c r="C26" s="21"/>
      <c r="D26" s="233"/>
      <c r="E26" s="233"/>
      <c r="F26" s="233"/>
      <c r="G26" s="20"/>
      <c r="H26" s="233"/>
      <c r="I26" s="233"/>
      <c r="J26" s="21"/>
      <c r="K26" s="234"/>
      <c r="L26" s="235"/>
      <c r="M26" s="235"/>
      <c r="N26" s="236"/>
      <c r="O26" s="235"/>
      <c r="P26" s="236"/>
      <c r="Q26" s="236"/>
      <c r="R26" s="235"/>
      <c r="S26" s="235"/>
      <c r="T26" s="235"/>
      <c r="U26" s="235"/>
      <c r="V26" s="235"/>
      <c r="W26" s="236"/>
      <c r="X26" s="235"/>
      <c r="Y26" s="235"/>
      <c r="Z26" s="235"/>
    </row>
    <row r="27" spans="1:26" ht="16.5">
      <c r="A27" s="231"/>
      <c r="B27" s="232"/>
      <c r="C27" s="21"/>
      <c r="D27" s="233"/>
      <c r="E27" s="233"/>
      <c r="F27" s="233"/>
      <c r="G27" s="20"/>
      <c r="H27" s="233"/>
      <c r="I27" s="233"/>
      <c r="J27" s="21"/>
      <c r="K27" s="234"/>
      <c r="L27" s="235"/>
      <c r="M27" s="235"/>
      <c r="N27" s="236"/>
      <c r="O27" s="235"/>
      <c r="P27" s="236"/>
      <c r="Q27" s="236"/>
      <c r="R27" s="235"/>
      <c r="S27" s="235"/>
      <c r="T27" s="235"/>
      <c r="U27" s="235"/>
      <c r="V27" s="235"/>
      <c r="W27" s="236"/>
      <c r="X27" s="235"/>
      <c r="Y27" s="235"/>
      <c r="Z27" s="235"/>
    </row>
    <row r="28" spans="1:26" ht="16.5">
      <c r="A28" s="231"/>
      <c r="B28" s="232"/>
      <c r="C28" s="21"/>
      <c r="D28" s="233"/>
      <c r="E28" s="233"/>
      <c r="F28" s="233"/>
      <c r="G28" s="20"/>
      <c r="H28" s="233"/>
      <c r="I28" s="233"/>
      <c r="J28" s="21"/>
      <c r="K28" s="234"/>
      <c r="L28" s="235"/>
      <c r="M28" s="235"/>
      <c r="N28" s="236"/>
      <c r="O28" s="235"/>
      <c r="P28" s="236"/>
      <c r="Q28" s="236"/>
      <c r="R28" s="235"/>
      <c r="S28" s="235"/>
      <c r="T28" s="235"/>
      <c r="U28" s="235"/>
      <c r="V28" s="235"/>
      <c r="W28" s="236"/>
      <c r="X28" s="235"/>
      <c r="Y28" s="235"/>
      <c r="Z28" s="235"/>
    </row>
    <row r="29" spans="1:26" ht="16.5">
      <c r="A29" s="231"/>
      <c r="B29" s="232"/>
      <c r="C29" s="21"/>
      <c r="D29" s="233"/>
      <c r="E29" s="233"/>
      <c r="F29" s="233"/>
      <c r="G29" s="20"/>
      <c r="H29" s="233"/>
      <c r="I29" s="233"/>
      <c r="J29" s="21"/>
      <c r="K29" s="234"/>
      <c r="L29" s="233"/>
      <c r="M29" s="233"/>
      <c r="N29" s="21"/>
      <c r="O29" s="233"/>
      <c r="P29" s="21"/>
      <c r="Q29" s="21"/>
      <c r="R29" s="233"/>
      <c r="S29" s="233"/>
      <c r="T29" s="233"/>
      <c r="U29" s="233"/>
      <c r="V29" s="233"/>
      <c r="W29" s="21"/>
      <c r="X29" s="233"/>
      <c r="Y29" s="233"/>
      <c r="Z29" s="233"/>
    </row>
    <row r="30" spans="1:26" ht="16.5">
      <c r="A30" s="231"/>
      <c r="B30" s="232"/>
      <c r="C30" s="21"/>
      <c r="D30" s="233"/>
      <c r="E30" s="233"/>
      <c r="F30" s="233"/>
      <c r="G30" s="20"/>
      <c r="H30" s="233"/>
      <c r="I30" s="233"/>
      <c r="J30" s="21"/>
      <c r="K30" s="234"/>
      <c r="L30" s="233"/>
      <c r="M30" s="233"/>
      <c r="N30" s="21"/>
      <c r="O30" s="233"/>
      <c r="P30" s="21"/>
      <c r="Q30" s="21"/>
      <c r="R30" s="233"/>
      <c r="S30" s="233"/>
      <c r="T30" s="233"/>
      <c r="U30" s="233"/>
      <c r="V30" s="233"/>
      <c r="W30" s="21"/>
      <c r="X30" s="233"/>
      <c r="Y30" s="233"/>
      <c r="Z30" s="233"/>
    </row>
  </sheetData>
  <sheetProtection/>
  <mergeCells count="18">
    <mergeCell ref="K6:K8"/>
    <mergeCell ref="I3:K4"/>
    <mergeCell ref="A1:B1"/>
    <mergeCell ref="A2:B2"/>
    <mergeCell ref="A3:B3"/>
    <mergeCell ref="B6:B7"/>
    <mergeCell ref="A6:A9"/>
    <mergeCell ref="F5:G5"/>
    <mergeCell ref="U2:Y2"/>
    <mergeCell ref="U3:Y3"/>
    <mergeCell ref="N2:R2"/>
    <mergeCell ref="N3:R3"/>
    <mergeCell ref="I2:K2"/>
    <mergeCell ref="C6:C8"/>
    <mergeCell ref="D2:E2"/>
    <mergeCell ref="G6:G8"/>
    <mergeCell ref="D6:F6"/>
    <mergeCell ref="D5:E5"/>
  </mergeCells>
  <conditionalFormatting sqref="L10:Z12 D10:E12 H10:I12">
    <cfRule type="cellIs" priority="1" dxfId="55" operator="equal" stopIfTrue="1">
      <formula>0</formula>
    </cfRule>
  </conditionalFormatting>
  <conditionalFormatting sqref="G10:G12">
    <cfRule type="cellIs" priority="2" dxfId="55" operator="notEqual" stopIfTrue="1">
      <formula>"X"</formula>
    </cfRule>
  </conditionalFormatting>
  <conditionalFormatting sqref="F5">
    <cfRule type="cellIs" priority="3" dxfId="49" operator="greaterThanOrEqual" stopIfTrue="1">
      <formula>0</formula>
    </cfRule>
    <cfRule type="cellIs" priority="4" dxfId="50" operator="lessThan" stopIfTrue="1">
      <formula>0</formula>
    </cfRule>
  </conditionalFormatting>
  <printOptions/>
  <pageMargins left="0.1968503937007874" right="0" top="0.2362204724409449" bottom="0.5511811023622047" header="0.5118110236220472" footer="0.1968503937007874"/>
  <pageSetup horizontalDpi="300" verticalDpi="300" orientation="landscape" pageOrder="overThenDown" paperSize="9" r:id="rId4"/>
  <headerFooter alignWithMargins="0">
    <oddFooter>&amp;Rpage &amp;P</oddFooter>
  </headerFooter>
  <colBreaks count="1" manualBreakCount="1">
    <brk id="11"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Feuil3"/>
  <dimension ref="A1:AE86"/>
  <sheetViews>
    <sheetView zoomScalePageLayoutView="0" workbookViewId="0" topLeftCell="A16">
      <selection activeCell="J21" sqref="J21"/>
    </sheetView>
  </sheetViews>
  <sheetFormatPr defaultColWidth="11.421875" defaultRowHeight="12.75"/>
  <cols>
    <col min="1" max="1" width="7.7109375" style="498" customWidth="1"/>
    <col min="2" max="2" width="1.7109375" style="110" customWidth="1"/>
    <col min="3" max="3" width="6.7109375" style="110" customWidth="1"/>
    <col min="4" max="4" width="23.7109375" style="110" customWidth="1"/>
    <col min="5" max="5" width="8.7109375" style="141" customWidth="1"/>
    <col min="6" max="6" width="4.7109375" style="141" customWidth="1"/>
    <col min="7" max="7" width="2.7109375" style="141" customWidth="1"/>
    <col min="8" max="8" width="7.7109375" style="498" customWidth="1"/>
    <col min="9" max="9" width="1.7109375" style="110" customWidth="1"/>
    <col min="10" max="10" width="12.7109375" style="110" customWidth="1"/>
    <col min="11" max="11" width="13.7109375" style="110" customWidth="1"/>
    <col min="12" max="13" width="4.7109375" style="110" customWidth="1"/>
    <col min="14" max="14" width="8.7109375" style="141" customWidth="1"/>
    <col min="15" max="16" width="2.7109375" style="110" customWidth="1"/>
    <col min="17" max="17" width="1.7109375" style="110" customWidth="1"/>
    <col min="18" max="18" width="14.57421875" style="110" customWidth="1"/>
    <col min="19" max="16384" width="11.421875" style="110" customWidth="1"/>
  </cols>
  <sheetData>
    <row r="1" spans="14:20" ht="6" customHeight="1" thickBot="1">
      <c r="N1" s="756"/>
      <c r="O1" s="757"/>
      <c r="P1" s="757"/>
      <c r="Q1" s="56"/>
      <c r="R1" s="56"/>
      <c r="S1" s="56"/>
      <c r="T1" s="403">
        <f>Bilan_page4!U1</f>
        <v>0</v>
      </c>
    </row>
    <row r="2" spans="1:20" ht="33" customHeight="1">
      <c r="A2" s="790" t="str">
        <f>CONCATENATE("  Ecole  ",Paramétrages!C3)</f>
        <v>  Ecole  Rainbow</v>
      </c>
      <c r="B2" s="791"/>
      <c r="C2" s="791"/>
      <c r="D2" s="791"/>
      <c r="E2" s="791"/>
      <c r="F2" s="791"/>
      <c r="G2" s="792"/>
      <c r="H2" s="784"/>
      <c r="I2" s="795" t="s">
        <v>69</v>
      </c>
      <c r="J2" s="796"/>
      <c r="K2" s="761">
        <f>IF(Paramétrages!G3="","",Paramétrages!G3)</f>
      </c>
      <c r="L2" s="762"/>
      <c r="M2" s="762"/>
      <c r="N2" s="802" t="s">
        <v>160</v>
      </c>
      <c r="O2" s="803"/>
      <c r="P2" s="804"/>
      <c r="Q2" s="56"/>
      <c r="R2" s="812" t="s">
        <v>143</v>
      </c>
      <c r="S2" s="56"/>
      <c r="T2" s="56"/>
    </row>
    <row r="3" spans="1:20" ht="19.5" customHeight="1">
      <c r="A3" s="809" t="str">
        <f>CONCATENATE(Paramétrages!C4,"     ",Paramétrages!C5," - ",Paramétrages!C6)</f>
        <v>Rue des Fleurs     31000 - TOULOUSE</v>
      </c>
      <c r="B3" s="810"/>
      <c r="C3" s="810"/>
      <c r="D3" s="810"/>
      <c r="E3" s="810"/>
      <c r="F3" s="810"/>
      <c r="G3" s="811"/>
      <c r="H3" s="785"/>
      <c r="I3" s="786" t="s">
        <v>146</v>
      </c>
      <c r="J3" s="787"/>
      <c r="K3" s="815" t="str">
        <f>Paramétrages!B9</f>
        <v>2015 Super Dirlo</v>
      </c>
      <c r="L3" s="816"/>
      <c r="M3" s="816"/>
      <c r="N3" s="663"/>
      <c r="O3" s="663"/>
      <c r="P3" s="817"/>
      <c r="Q3" s="56"/>
      <c r="R3" s="812"/>
      <c r="S3" s="56"/>
      <c r="T3" s="56"/>
    </row>
    <row r="4" spans="1:20" ht="19.5" customHeight="1" thickBot="1">
      <c r="A4" s="793" t="s">
        <v>145</v>
      </c>
      <c r="B4" s="794"/>
      <c r="C4" s="794"/>
      <c r="D4" s="758">
        <f>Paramétrages!C7</f>
        <v>102030405</v>
      </c>
      <c r="E4" s="759"/>
      <c r="F4" s="759"/>
      <c r="G4" s="760"/>
      <c r="H4" s="785"/>
      <c r="I4" s="788"/>
      <c r="J4" s="789"/>
      <c r="K4" s="818"/>
      <c r="L4" s="818"/>
      <c r="M4" s="818"/>
      <c r="N4" s="818"/>
      <c r="O4" s="818"/>
      <c r="P4" s="819"/>
      <c r="Q4" s="56"/>
      <c r="R4" s="812"/>
      <c r="S4" s="56"/>
      <c r="T4" s="56"/>
    </row>
    <row r="5" spans="1:20" ht="4.5" customHeight="1">
      <c r="A5" s="807"/>
      <c r="B5" s="808"/>
      <c r="C5" s="808"/>
      <c r="D5" s="808"/>
      <c r="E5" s="808"/>
      <c r="F5" s="808"/>
      <c r="G5" s="808"/>
      <c r="H5" s="808"/>
      <c r="I5" s="808"/>
      <c r="J5" s="808"/>
      <c r="K5" s="808"/>
      <c r="L5" s="808"/>
      <c r="M5" s="808"/>
      <c r="N5" s="808"/>
      <c r="O5" s="808"/>
      <c r="P5" s="808"/>
      <c r="Q5" s="56"/>
      <c r="R5" s="433"/>
      <c r="S5" s="56"/>
      <c r="T5" s="56"/>
    </row>
    <row r="6" spans="1:20" ht="27" customHeight="1" thickBot="1">
      <c r="A6" s="824" t="str">
        <f>CONCATENATE(" Compte de fonctionnement général du 1er Septembre  ",Paramétrages!G2," au 31 Août  ",Paramétrages!G2+1)</f>
        <v> Compte de fonctionnement général du 1er Septembre  2020 au 31 Août  2021</v>
      </c>
      <c r="B6" s="768"/>
      <c r="C6" s="825"/>
      <c r="D6" s="825"/>
      <c r="E6" s="825"/>
      <c r="F6" s="825"/>
      <c r="G6" s="825"/>
      <c r="H6" s="825"/>
      <c r="I6" s="825"/>
      <c r="J6" s="825"/>
      <c r="K6" s="825"/>
      <c r="L6" s="825"/>
      <c r="M6" s="825"/>
      <c r="N6" s="825"/>
      <c r="O6" s="825"/>
      <c r="P6" s="442"/>
      <c r="Q6" s="56"/>
      <c r="R6" s="68"/>
      <c r="S6" s="56"/>
      <c r="T6" s="56"/>
    </row>
    <row r="7" spans="1:20" ht="4.5" customHeight="1" thickBot="1" thickTop="1">
      <c r="A7" s="499"/>
      <c r="B7" s="437"/>
      <c r="C7" s="438"/>
      <c r="D7" s="438"/>
      <c r="E7" s="438"/>
      <c r="F7" s="438"/>
      <c r="G7" s="438"/>
      <c r="H7" s="512"/>
      <c r="I7" s="438"/>
      <c r="J7" s="438"/>
      <c r="K7" s="438"/>
      <c r="L7" s="438"/>
      <c r="M7" s="438"/>
      <c r="N7" s="438"/>
      <c r="O7" s="438"/>
      <c r="Q7" s="56"/>
      <c r="R7" s="368"/>
      <c r="S7" s="56"/>
      <c r="T7" s="56"/>
    </row>
    <row r="8" spans="1:20" ht="15.75" customHeight="1">
      <c r="A8" s="500"/>
      <c r="B8" s="124"/>
      <c r="C8" s="779" t="s">
        <v>30</v>
      </c>
      <c r="D8" s="780"/>
      <c r="E8" s="797" t="s">
        <v>170</v>
      </c>
      <c r="F8" s="798"/>
      <c r="G8" s="386"/>
      <c r="H8" s="513"/>
      <c r="I8" s="387"/>
      <c r="J8" s="781" t="s">
        <v>31</v>
      </c>
      <c r="K8" s="782"/>
      <c r="L8" s="783"/>
      <c r="M8" s="384"/>
      <c r="N8" s="383" t="s">
        <v>170</v>
      </c>
      <c r="O8" s="124"/>
      <c r="P8" s="439"/>
      <c r="Q8" s="56"/>
      <c r="R8" s="369"/>
      <c r="S8" s="56"/>
      <c r="T8" s="56"/>
    </row>
    <row r="9" spans="1:20" ht="15.75" customHeight="1" thickBot="1">
      <c r="A9" s="501">
        <v>60700008</v>
      </c>
      <c r="B9" s="380"/>
      <c r="C9" s="117" t="s">
        <v>76</v>
      </c>
      <c r="D9" s="385"/>
      <c r="E9" s="741">
        <f>Coop!$T$9</f>
        <v>0</v>
      </c>
      <c r="F9" s="742"/>
      <c r="G9" s="112"/>
      <c r="H9" s="514">
        <v>70700008</v>
      </c>
      <c r="I9" s="380"/>
      <c r="J9" s="407" t="s">
        <v>77</v>
      </c>
      <c r="K9" s="117"/>
      <c r="L9" s="118"/>
      <c r="M9" s="743">
        <f>Coop!$L$9</f>
        <v>0</v>
      </c>
      <c r="N9" s="744"/>
      <c r="O9" s="115"/>
      <c r="P9" s="440"/>
      <c r="Q9" s="56"/>
      <c r="R9" s="369"/>
      <c r="S9" s="56"/>
      <c r="T9" s="56"/>
    </row>
    <row r="10" spans="1:20" s="116" customFormat="1" ht="6" customHeight="1">
      <c r="A10" s="502"/>
      <c r="B10" s="113"/>
      <c r="C10" s="114"/>
      <c r="D10" s="114"/>
      <c r="E10" s="112"/>
      <c r="F10" s="112"/>
      <c r="G10" s="112"/>
      <c r="H10" s="515"/>
      <c r="I10" s="113"/>
      <c r="J10" s="408"/>
      <c r="K10" s="114"/>
      <c r="L10" s="115"/>
      <c r="M10" s="115"/>
      <c r="N10" s="112"/>
      <c r="O10" s="115"/>
      <c r="P10" s="440"/>
      <c r="Q10" s="68"/>
      <c r="R10" s="369"/>
      <c r="S10" s="68"/>
      <c r="T10" s="68"/>
    </row>
    <row r="11" spans="1:20" ht="19.5" customHeight="1" thickBot="1">
      <c r="A11" s="501">
        <v>61681008</v>
      </c>
      <c r="B11" s="380"/>
      <c r="C11" s="117" t="s">
        <v>173</v>
      </c>
      <c r="D11" s="117"/>
      <c r="E11" s="741">
        <f>Coop!$W$9</f>
        <v>0</v>
      </c>
      <c r="F11" s="742"/>
      <c r="G11" s="112"/>
      <c r="H11" s="514">
        <v>70800008</v>
      </c>
      <c r="I11" s="380"/>
      <c r="J11" s="407" t="s">
        <v>78</v>
      </c>
      <c r="K11" s="117"/>
      <c r="L11" s="118"/>
      <c r="M11" s="743">
        <f>Coop!$M$9</f>
        <v>0</v>
      </c>
      <c r="N11" s="744"/>
      <c r="O11" s="115"/>
      <c r="P11" s="440"/>
      <c r="Q11" s="56"/>
      <c r="R11" s="813"/>
      <c r="S11" s="56"/>
      <c r="T11" s="56"/>
    </row>
    <row r="12" spans="1:20" s="116" customFormat="1" ht="6" customHeight="1">
      <c r="A12" s="502"/>
      <c r="B12" s="113"/>
      <c r="C12" s="114"/>
      <c r="D12" s="114"/>
      <c r="E12" s="112"/>
      <c r="F12" s="112"/>
      <c r="G12" s="112"/>
      <c r="H12" s="515"/>
      <c r="I12" s="113"/>
      <c r="J12" s="408"/>
      <c r="K12" s="114"/>
      <c r="L12" s="115"/>
      <c r="M12" s="115"/>
      <c r="N12" s="112"/>
      <c r="O12" s="115"/>
      <c r="P12" s="440"/>
      <c r="Q12" s="68"/>
      <c r="R12" s="814"/>
      <c r="S12" s="68"/>
      <c r="T12" s="68"/>
    </row>
    <row r="13" spans="1:20" ht="19.5" customHeight="1" thickBot="1">
      <c r="A13" s="501">
        <v>61810008</v>
      </c>
      <c r="B13" s="380"/>
      <c r="C13" s="117" t="s">
        <v>172</v>
      </c>
      <c r="D13" s="117"/>
      <c r="E13" s="741">
        <f>Coop!$U$9</f>
        <v>0</v>
      </c>
      <c r="F13" s="742"/>
      <c r="G13" s="112"/>
      <c r="H13" s="514">
        <v>74100008</v>
      </c>
      <c r="I13" s="380"/>
      <c r="J13" s="407" t="s">
        <v>134</v>
      </c>
      <c r="K13" s="117"/>
      <c r="L13" s="121"/>
      <c r="M13" s="743">
        <f>Coop!$N$9</f>
        <v>0</v>
      </c>
      <c r="N13" s="744"/>
      <c r="O13" s="115"/>
      <c r="P13" s="440"/>
      <c r="Q13" s="56"/>
      <c r="R13" s="814"/>
      <c r="S13" s="56"/>
      <c r="T13" s="56"/>
    </row>
    <row r="14" spans="1:20" s="116" customFormat="1" ht="6" customHeight="1">
      <c r="A14" s="502"/>
      <c r="B14" s="113"/>
      <c r="C14" s="114"/>
      <c r="D14" s="114"/>
      <c r="E14" s="112"/>
      <c r="F14" s="112"/>
      <c r="G14" s="112"/>
      <c r="H14" s="515"/>
      <c r="I14" s="113"/>
      <c r="J14" s="408"/>
      <c r="K14" s="114"/>
      <c r="L14" s="115"/>
      <c r="M14" s="115"/>
      <c r="N14" s="112"/>
      <c r="O14" s="115"/>
      <c r="P14" s="440"/>
      <c r="Q14" s="68"/>
      <c r="R14" s="369"/>
      <c r="S14" s="68"/>
      <c r="T14" s="68"/>
    </row>
    <row r="15" spans="1:20" ht="19.5" customHeight="1" thickBot="1">
      <c r="A15" s="501">
        <v>65860008</v>
      </c>
      <c r="B15" s="380"/>
      <c r="C15" s="117" t="s">
        <v>58</v>
      </c>
      <c r="D15" s="117"/>
      <c r="E15" s="741">
        <f>Coop!$V$9</f>
        <v>0</v>
      </c>
      <c r="F15" s="742"/>
      <c r="G15" s="112"/>
      <c r="H15" s="514">
        <v>75511008</v>
      </c>
      <c r="I15" s="380"/>
      <c r="J15" s="407" t="s">
        <v>79</v>
      </c>
      <c r="K15" s="117"/>
      <c r="L15" s="118"/>
      <c r="M15" s="743">
        <f>Coop!$O$9</f>
        <v>0</v>
      </c>
      <c r="N15" s="744"/>
      <c r="O15" s="115"/>
      <c r="P15" s="440"/>
      <c r="Q15" s="56"/>
      <c r="R15" s="370"/>
      <c r="S15" s="56"/>
      <c r="T15" s="56"/>
    </row>
    <row r="16" spans="1:20" s="116" customFormat="1" ht="6" customHeight="1" thickBot="1">
      <c r="A16" s="502"/>
      <c r="B16" s="113"/>
      <c r="C16" s="114"/>
      <c r="D16" s="114"/>
      <c r="E16" s="112"/>
      <c r="F16" s="112"/>
      <c r="G16" s="112"/>
      <c r="H16" s="515"/>
      <c r="I16" s="113"/>
      <c r="J16" s="408"/>
      <c r="K16" s="114"/>
      <c r="L16" s="115"/>
      <c r="M16" s="115"/>
      <c r="N16" s="112"/>
      <c r="O16" s="115"/>
      <c r="P16" s="440"/>
      <c r="Q16" s="68"/>
      <c r="R16" s="68"/>
      <c r="S16" s="68"/>
      <c r="T16" s="68"/>
    </row>
    <row r="17" spans="1:20" ht="19.5" customHeight="1" thickBot="1" thickTop="1">
      <c r="A17" s="501">
        <v>6270008</v>
      </c>
      <c r="B17" s="380"/>
      <c r="C17" s="117" t="s">
        <v>177</v>
      </c>
      <c r="D17" s="117"/>
      <c r="E17" s="741">
        <f>Coop!$X$9</f>
        <v>0</v>
      </c>
      <c r="F17" s="742"/>
      <c r="G17" s="112"/>
      <c r="H17" s="514">
        <v>75510008</v>
      </c>
      <c r="I17" s="380"/>
      <c r="J17" s="407" t="s">
        <v>184</v>
      </c>
      <c r="K17" s="117"/>
      <c r="L17" s="118"/>
      <c r="M17" s="743">
        <f>Coop!$P$9</f>
        <v>0</v>
      </c>
      <c r="N17" s="744"/>
      <c r="O17" s="115"/>
      <c r="P17" s="440"/>
      <c r="Q17" s="56"/>
      <c r="R17" s="799"/>
      <c r="S17" s="56"/>
      <c r="T17" s="56"/>
    </row>
    <row r="18" spans="1:20" s="116" customFormat="1" ht="6" customHeight="1">
      <c r="A18" s="502"/>
      <c r="B18" s="113"/>
      <c r="C18" s="114"/>
      <c r="D18" s="114"/>
      <c r="E18" s="112"/>
      <c r="F18" s="112"/>
      <c r="G18" s="112"/>
      <c r="H18" s="515"/>
      <c r="I18" s="113"/>
      <c r="J18" s="408"/>
      <c r="K18" s="114"/>
      <c r="L18" s="115"/>
      <c r="M18" s="115"/>
      <c r="N18" s="112"/>
      <c r="O18" s="115"/>
      <c r="P18" s="440"/>
      <c r="Q18" s="68"/>
      <c r="R18" s="800"/>
      <c r="S18" s="68"/>
      <c r="T18" s="68"/>
    </row>
    <row r="19" spans="1:20" ht="19.5" customHeight="1" thickBot="1">
      <c r="A19" s="501">
        <v>67000008</v>
      </c>
      <c r="B19" s="380"/>
      <c r="C19" s="117" t="s">
        <v>33</v>
      </c>
      <c r="D19" s="117"/>
      <c r="E19" s="741">
        <f>Coop!$Y$9</f>
        <v>0</v>
      </c>
      <c r="F19" s="742"/>
      <c r="G19" s="112"/>
      <c r="H19" s="514">
        <v>75610008</v>
      </c>
      <c r="I19" s="380"/>
      <c r="J19" s="407" t="s">
        <v>135</v>
      </c>
      <c r="K19" s="117"/>
      <c r="L19" s="118"/>
      <c r="M19" s="743">
        <f>Coop!$Q$9</f>
        <v>0</v>
      </c>
      <c r="N19" s="744"/>
      <c r="O19" s="115"/>
      <c r="P19" s="440"/>
      <c r="Q19" s="56"/>
      <c r="R19" s="800"/>
      <c r="S19" s="56"/>
      <c r="T19" s="56"/>
    </row>
    <row r="20" spans="1:20" s="116" customFormat="1" ht="6" customHeight="1">
      <c r="A20" s="502"/>
      <c r="B20" s="113"/>
      <c r="C20" s="114"/>
      <c r="D20" s="114"/>
      <c r="E20" s="112"/>
      <c r="F20" s="112"/>
      <c r="G20" s="112"/>
      <c r="H20" s="515"/>
      <c r="I20" s="113"/>
      <c r="J20" s="408"/>
      <c r="K20" s="114"/>
      <c r="L20" s="115"/>
      <c r="M20" s="115"/>
      <c r="N20" s="112"/>
      <c r="O20" s="115"/>
      <c r="P20" s="440"/>
      <c r="Q20" s="68"/>
      <c r="R20" s="800"/>
      <c r="S20" s="68"/>
      <c r="T20" s="68"/>
    </row>
    <row r="21" spans="1:20" ht="19.5" customHeight="1" thickBot="1">
      <c r="A21" s="501">
        <v>68000008</v>
      </c>
      <c r="B21" s="380"/>
      <c r="C21" s="117" t="s">
        <v>133</v>
      </c>
      <c r="D21" s="117"/>
      <c r="E21" s="741">
        <f>Coop!$Z$9</f>
        <v>0</v>
      </c>
      <c r="F21" s="742"/>
      <c r="G21" s="112"/>
      <c r="H21" s="514"/>
      <c r="I21" s="380"/>
      <c r="J21" s="407"/>
      <c r="K21" s="117"/>
      <c r="L21" s="118"/>
      <c r="M21" s="743">
        <f>Coop!$R$9</f>
        <v>0</v>
      </c>
      <c r="N21" s="744"/>
      <c r="O21" s="115"/>
      <c r="P21" s="440"/>
      <c r="Q21" s="56"/>
      <c r="R21" s="800"/>
      <c r="S21" s="56"/>
      <c r="T21" s="56"/>
    </row>
    <row r="22" spans="1:20" s="116" customFormat="1" ht="6" customHeight="1">
      <c r="A22" s="502"/>
      <c r="B22" s="113"/>
      <c r="C22" s="115"/>
      <c r="D22" s="115"/>
      <c r="E22" s="119"/>
      <c r="F22" s="119"/>
      <c r="G22" s="119"/>
      <c r="H22" s="515"/>
      <c r="I22" s="113"/>
      <c r="J22" s="408"/>
      <c r="K22" s="114"/>
      <c r="L22" s="115"/>
      <c r="M22" s="115"/>
      <c r="N22" s="112"/>
      <c r="O22" s="115"/>
      <c r="P22" s="440"/>
      <c r="Q22" s="68"/>
      <c r="R22" s="800"/>
      <c r="S22" s="68"/>
      <c r="T22" s="68"/>
    </row>
    <row r="23" spans="1:20" ht="19.5" customHeight="1" thickBot="1">
      <c r="A23" s="502"/>
      <c r="B23" s="113"/>
      <c r="C23" s="115"/>
      <c r="D23" s="115"/>
      <c r="E23" s="119"/>
      <c r="F23" s="119"/>
      <c r="G23" s="119"/>
      <c r="H23" s="514">
        <v>77000008</v>
      </c>
      <c r="I23" s="380"/>
      <c r="J23" s="407" t="s">
        <v>34</v>
      </c>
      <c r="K23" s="117"/>
      <c r="L23" s="118"/>
      <c r="M23" s="743">
        <f>Coop!$S$9</f>
        <v>0</v>
      </c>
      <c r="N23" s="744"/>
      <c r="O23" s="115"/>
      <c r="P23" s="440"/>
      <c r="Q23" s="56"/>
      <c r="R23" s="800"/>
      <c r="S23" s="56"/>
      <c r="T23" s="56"/>
    </row>
    <row r="24" spans="1:20" ht="16.5" customHeight="1">
      <c r="A24" s="503"/>
      <c r="B24" s="115"/>
      <c r="C24" s="115"/>
      <c r="D24" s="115"/>
      <c r="E24" s="120"/>
      <c r="F24" s="120"/>
      <c r="G24" s="120"/>
      <c r="H24" s="509"/>
      <c r="I24" s="115"/>
      <c r="J24" s="115"/>
      <c r="K24" s="115"/>
      <c r="L24" s="115"/>
      <c r="M24" s="115"/>
      <c r="N24" s="120"/>
      <c r="O24" s="115"/>
      <c r="P24" s="440"/>
      <c r="Q24" s="56"/>
      <c r="R24" s="800"/>
      <c r="S24" s="56"/>
      <c r="T24" s="56"/>
    </row>
    <row r="25" spans="1:20" ht="19.5" customHeight="1" thickBot="1">
      <c r="A25" s="500"/>
      <c r="B25" s="124"/>
      <c r="C25" s="121"/>
      <c r="D25" s="122" t="s">
        <v>111</v>
      </c>
      <c r="E25" s="778">
        <f>SUM(E9:E21)</f>
        <v>0</v>
      </c>
      <c r="F25" s="742"/>
      <c r="G25" s="123"/>
      <c r="H25" s="516"/>
      <c r="I25" s="124"/>
      <c r="J25" s="121"/>
      <c r="K25" s="121"/>
      <c r="L25" s="122" t="s">
        <v>110</v>
      </c>
      <c r="M25" s="822">
        <f>SUM(M9:M23)</f>
        <v>0</v>
      </c>
      <c r="N25" s="823"/>
      <c r="O25" s="124"/>
      <c r="P25" s="440"/>
      <c r="Q25" s="56"/>
      <c r="R25" s="800"/>
      <c r="S25" s="56"/>
      <c r="T25" s="56"/>
    </row>
    <row r="26" spans="1:20" ht="18" customHeight="1">
      <c r="A26" s="503"/>
      <c r="B26" s="126"/>
      <c r="C26" s="362"/>
      <c r="D26" s="362"/>
      <c r="E26" s="125"/>
      <c r="F26" s="125"/>
      <c r="G26" s="125"/>
      <c r="H26" s="509"/>
      <c r="I26" s="126"/>
      <c r="J26" s="364"/>
      <c r="K26" s="364"/>
      <c r="L26" s="363"/>
      <c r="M26" s="363"/>
      <c r="N26" s="125"/>
      <c r="O26" s="126"/>
      <c r="P26" s="440"/>
      <c r="Q26" s="56"/>
      <c r="R26" s="800"/>
      <c r="S26" s="56"/>
      <c r="T26" s="56"/>
    </row>
    <row r="27" spans="1:20" ht="9.75" customHeight="1">
      <c r="A27" s="503"/>
      <c r="B27" s="115"/>
      <c r="C27" s="363"/>
      <c r="D27" s="363"/>
      <c r="E27" s="127"/>
      <c r="F27" s="127"/>
      <c r="G27" s="127"/>
      <c r="H27" s="509"/>
      <c r="I27" s="115"/>
      <c r="J27" s="363"/>
      <c r="K27" s="363"/>
      <c r="L27" s="363"/>
      <c r="M27" s="363"/>
      <c r="N27" s="820" t="s">
        <v>27</v>
      </c>
      <c r="O27" s="115"/>
      <c r="P27" s="440"/>
      <c r="Q27" s="56"/>
      <c r="R27" s="800"/>
      <c r="S27" s="56"/>
      <c r="T27" s="56"/>
    </row>
    <row r="28" spans="1:20" ht="19.5" customHeight="1" thickBot="1">
      <c r="A28" s="503"/>
      <c r="B28" s="115"/>
      <c r="C28" s="805" t="str">
        <f>CONCATENATE("Résultat de l'année ",Paramétrages!G2,"/",Paramétrages!G2+1,"   ( B - A ) ( + / - )     ")</f>
        <v>Résultat de l'année 2020/2021   ( B - A ) ( + / - )     </v>
      </c>
      <c r="D28" s="806"/>
      <c r="E28" s="806"/>
      <c r="F28" s="806"/>
      <c r="G28" s="806"/>
      <c r="H28" s="806"/>
      <c r="I28" s="375"/>
      <c r="J28" s="376">
        <f>M25-E25</f>
        <v>0</v>
      </c>
      <c r="K28" s="379"/>
      <c r="L28" s="409"/>
      <c r="M28" s="409"/>
      <c r="N28" s="821"/>
      <c r="O28" s="115"/>
      <c r="P28" s="440"/>
      <c r="Q28" s="56"/>
      <c r="R28" s="801"/>
      <c r="S28" s="56"/>
      <c r="T28" s="56"/>
    </row>
    <row r="29" spans="1:20" ht="7.5" customHeight="1" thickBot="1">
      <c r="A29" s="504"/>
      <c r="B29" s="118"/>
      <c r="C29" s="415"/>
      <c r="D29" s="493"/>
      <c r="E29" s="493"/>
      <c r="F29" s="493"/>
      <c r="G29" s="493"/>
      <c r="H29" s="517"/>
      <c r="I29" s="493"/>
      <c r="J29" s="416"/>
      <c r="K29" s="416"/>
      <c r="L29" s="417"/>
      <c r="M29" s="417"/>
      <c r="N29" s="418"/>
      <c r="O29" s="118"/>
      <c r="P29" s="441"/>
      <c r="Q29" s="56"/>
      <c r="R29" s="58"/>
      <c r="S29" s="56"/>
      <c r="T29" s="56"/>
    </row>
    <row r="30" spans="1:20" ht="6" customHeight="1" thickBot="1">
      <c r="A30" s="505"/>
      <c r="B30" s="109"/>
      <c r="C30" s="109"/>
      <c r="D30" s="109"/>
      <c r="E30" s="111"/>
      <c r="F30" s="111"/>
      <c r="G30" s="111"/>
      <c r="H30" s="505"/>
      <c r="I30" s="109"/>
      <c r="J30" s="109"/>
      <c r="K30" s="109"/>
      <c r="L30" s="109"/>
      <c r="M30" s="109"/>
      <c r="N30" s="111"/>
      <c r="O30" s="109"/>
      <c r="Q30" s="56"/>
      <c r="R30" s="154"/>
      <c r="S30" s="56"/>
      <c r="T30" s="56"/>
    </row>
    <row r="31" spans="1:20" ht="22.5" customHeight="1" thickTop="1">
      <c r="A31" s="506"/>
      <c r="B31" s="494"/>
      <c r="C31" s="494"/>
      <c r="D31" s="768" t="str">
        <f>CONCATENATE("  BILAN simplifié au 31 Août ",Paramétrages!G2+1)</f>
        <v>  BILAN simplifié au 31 Août 2021</v>
      </c>
      <c r="E31" s="769"/>
      <c r="F31" s="769"/>
      <c r="G31" s="769"/>
      <c r="H31" s="769"/>
      <c r="I31" s="769"/>
      <c r="J31" s="769"/>
      <c r="K31" s="495"/>
      <c r="L31" s="496"/>
      <c r="M31" s="496"/>
      <c r="N31" s="497"/>
      <c r="O31" s="494"/>
      <c r="P31" s="442"/>
      <c r="Q31" s="56"/>
      <c r="R31" s="432" t="s">
        <v>139</v>
      </c>
      <c r="S31" s="56"/>
      <c r="T31" s="56"/>
    </row>
    <row r="32" spans="1:20" ht="5.25" customHeight="1" thickBot="1">
      <c r="A32" s="505"/>
      <c r="B32" s="109"/>
      <c r="C32" s="109"/>
      <c r="D32" s="109"/>
      <c r="E32" s="111"/>
      <c r="F32" s="111"/>
      <c r="G32" s="111"/>
      <c r="H32" s="505"/>
      <c r="I32" s="109"/>
      <c r="J32" s="109"/>
      <c r="K32" s="109"/>
      <c r="L32" s="109"/>
      <c r="M32" s="109"/>
      <c r="N32" s="111"/>
      <c r="O32" s="109"/>
      <c r="Q32" s="56"/>
      <c r="R32" s="430"/>
      <c r="S32" s="56"/>
      <c r="T32" s="56"/>
    </row>
    <row r="33" spans="1:20" ht="19.5">
      <c r="A33" s="507"/>
      <c r="B33" s="419"/>
      <c r="C33" s="773" t="s">
        <v>35</v>
      </c>
      <c r="D33" s="776"/>
      <c r="E33" s="776"/>
      <c r="F33" s="420"/>
      <c r="G33" s="420"/>
      <c r="H33" s="518"/>
      <c r="I33" s="421"/>
      <c r="J33" s="773" t="s">
        <v>36</v>
      </c>
      <c r="K33" s="773"/>
      <c r="L33" s="774"/>
      <c r="M33" s="774"/>
      <c r="N33" s="774"/>
      <c r="O33" s="419"/>
      <c r="P33" s="439"/>
      <c r="Q33" s="56"/>
      <c r="R33" s="738" t="s">
        <v>142</v>
      </c>
      <c r="S33" s="56"/>
      <c r="T33" s="56"/>
    </row>
    <row r="34" spans="1:20" ht="9.75" customHeight="1">
      <c r="A34" s="503"/>
      <c r="B34" s="115"/>
      <c r="C34" s="748" t="str">
        <f>CONCATENATE("(Soldes des comptes au 31/08/",Paramétrages!E4+1,")")</f>
        <v>(Soldes des comptes au 31/08/1)</v>
      </c>
      <c r="D34" s="777"/>
      <c r="E34" s="777"/>
      <c r="F34" s="130"/>
      <c r="G34" s="130"/>
      <c r="H34" s="519"/>
      <c r="I34" s="131"/>
      <c r="J34" s="132"/>
      <c r="K34" s="132"/>
      <c r="L34" s="133"/>
      <c r="M34" s="133"/>
      <c r="N34" s="133"/>
      <c r="O34" s="115"/>
      <c r="P34" s="440"/>
      <c r="Q34" s="56"/>
      <c r="R34" s="739"/>
      <c r="S34" s="56"/>
      <c r="T34" s="56"/>
    </row>
    <row r="35" spans="1:20" ht="11.25" customHeight="1">
      <c r="A35" s="503"/>
      <c r="B35" s="115"/>
      <c r="C35" s="115"/>
      <c r="D35" s="113" t="s">
        <v>27</v>
      </c>
      <c r="E35" s="771" t="s">
        <v>171</v>
      </c>
      <c r="F35" s="775"/>
      <c r="G35" s="134"/>
      <c r="H35" s="509"/>
      <c r="I35" s="115"/>
      <c r="J35" s="115"/>
      <c r="K35" s="115"/>
      <c r="L35" s="770" t="s">
        <v>171</v>
      </c>
      <c r="M35" s="771"/>
      <c r="N35" s="772"/>
      <c r="O35" s="115"/>
      <c r="P35" s="440"/>
      <c r="Q35" s="56"/>
      <c r="R35" s="739"/>
      <c r="S35" s="56"/>
      <c r="T35" s="56"/>
    </row>
    <row r="36" spans="1:20" ht="19.5" customHeight="1" thickBot="1">
      <c r="A36" s="508">
        <v>512</v>
      </c>
      <c r="B36" s="392"/>
      <c r="C36" s="714" t="s">
        <v>136</v>
      </c>
      <c r="D36" s="715"/>
      <c r="E36" s="745">
        <f>IF(Paramétrages!F5="",0,Coop!F9)</f>
        <v>0</v>
      </c>
      <c r="F36" s="746"/>
      <c r="G36" s="128"/>
      <c r="H36" s="520">
        <v>110</v>
      </c>
      <c r="I36" s="392"/>
      <c r="J36" s="393" t="str">
        <f>CONCATENATE("Report à nouveau au  01 / 09 / ",Paramétrages!R1)</f>
        <v>Report à nouveau au  01 / 09 / 20</v>
      </c>
      <c r="K36" s="389"/>
      <c r="L36" s="388" t="s">
        <v>27</v>
      </c>
      <c r="M36" s="745">
        <f>Coop!$K$10</f>
        <v>0</v>
      </c>
      <c r="N36" s="763"/>
      <c r="O36" s="115"/>
      <c r="P36" s="440"/>
      <c r="Q36" s="56"/>
      <c r="R36" s="739"/>
      <c r="S36" s="56"/>
      <c r="T36" s="56"/>
    </row>
    <row r="37" spans="1:20" ht="11.25" customHeight="1">
      <c r="A37" s="502"/>
      <c r="B37" s="113"/>
      <c r="C37" s="131"/>
      <c r="D37" s="115"/>
      <c r="E37" s="135" t="s">
        <v>27</v>
      </c>
      <c r="F37" s="135"/>
      <c r="G37" s="135"/>
      <c r="H37" s="515"/>
      <c r="I37" s="113"/>
      <c r="J37" s="748" t="str">
        <f>CONCATENATE("(égal à l'actif / passif au 31 août ",Paramétrages!G2,")")</f>
        <v>(égal à l'actif / passif au 31 août 2020)</v>
      </c>
      <c r="K37" s="748"/>
      <c r="L37" s="748"/>
      <c r="M37" s="367"/>
      <c r="N37" s="136"/>
      <c r="O37" s="115"/>
      <c r="P37" s="440"/>
      <c r="Q37" s="56"/>
      <c r="R37" s="739"/>
      <c r="S37" s="56"/>
      <c r="T37" s="56"/>
    </row>
    <row r="38" spans="1:20" ht="19.5" customHeight="1" thickBot="1">
      <c r="A38" s="508">
        <v>514</v>
      </c>
      <c r="B38" s="392"/>
      <c r="C38" s="722" t="s">
        <v>137</v>
      </c>
      <c r="D38" s="723"/>
      <c r="E38" s="745">
        <f>IF(Paramétrages!F6="",0,Coop!F9)</f>
        <v>0</v>
      </c>
      <c r="F38" s="747"/>
      <c r="G38" s="137"/>
      <c r="H38" s="515" t="s">
        <v>27</v>
      </c>
      <c r="I38" s="113"/>
      <c r="J38" s="115" t="s">
        <v>27</v>
      </c>
      <c r="K38" s="115"/>
      <c r="L38" s="377" t="s">
        <v>27</v>
      </c>
      <c r="M38" s="377"/>
      <c r="N38" s="378" t="s">
        <v>21</v>
      </c>
      <c r="O38" s="115"/>
      <c r="P38" s="440"/>
      <c r="Q38" s="56"/>
      <c r="R38" s="739"/>
      <c r="S38" s="56"/>
      <c r="T38" s="56"/>
    </row>
    <row r="39" spans="1:20" ht="19.5" customHeight="1" thickBot="1">
      <c r="A39" s="502"/>
      <c r="B39" s="113"/>
      <c r="C39" s="138"/>
      <c r="D39" s="115"/>
      <c r="E39" s="136" t="s">
        <v>21</v>
      </c>
      <c r="F39" s="136"/>
      <c r="G39" s="136"/>
      <c r="H39" s="727" t="str">
        <f>CONCATENATE("Résultat de l'année  ",Paramétrages!G2,"/",Paramétrages!G2+1)</f>
        <v>Résultat de l'année  2020/2021</v>
      </c>
      <c r="I39" s="727"/>
      <c r="J39" s="728"/>
      <c r="K39" s="728"/>
      <c r="L39" s="390" t="s">
        <v>27</v>
      </c>
      <c r="M39" s="718">
        <f>J28</f>
        <v>0</v>
      </c>
      <c r="N39" s="755"/>
      <c r="O39" s="115"/>
      <c r="P39" s="440"/>
      <c r="Q39" s="56"/>
      <c r="R39" s="739"/>
      <c r="S39" s="56"/>
      <c r="T39" s="56"/>
    </row>
    <row r="40" spans="1:20" ht="19.5" customHeight="1" thickBot="1">
      <c r="A40" s="508">
        <v>530</v>
      </c>
      <c r="B40" s="392"/>
      <c r="C40" s="722" t="s">
        <v>138</v>
      </c>
      <c r="D40" s="723"/>
      <c r="E40" s="720">
        <f>Coop!J9</f>
        <v>0</v>
      </c>
      <c r="F40" s="721"/>
      <c r="G40" s="139"/>
      <c r="H40" s="753"/>
      <c r="I40" s="753"/>
      <c r="J40" s="754"/>
      <c r="K40" s="371"/>
      <c r="L40" s="750"/>
      <c r="M40" s="751"/>
      <c r="N40" s="752"/>
      <c r="O40" s="115"/>
      <c r="P40" s="440"/>
      <c r="Q40" s="56"/>
      <c r="R40" s="739"/>
      <c r="S40" s="56"/>
      <c r="T40" s="56"/>
    </row>
    <row r="41" spans="1:20" ht="6" customHeight="1">
      <c r="A41" s="502"/>
      <c r="B41" s="113"/>
      <c r="C41" s="115"/>
      <c r="D41" s="115"/>
      <c r="E41" s="135" t="s">
        <v>27</v>
      </c>
      <c r="F41" s="135"/>
      <c r="G41" s="135"/>
      <c r="H41" s="515"/>
      <c r="I41" s="113"/>
      <c r="J41" s="124"/>
      <c r="K41" s="124"/>
      <c r="L41" s="115"/>
      <c r="M41" s="115"/>
      <c r="N41" s="140" t="s">
        <v>27</v>
      </c>
      <c r="O41" s="115"/>
      <c r="P41" s="440"/>
      <c r="Q41" s="56"/>
      <c r="R41" s="739"/>
      <c r="S41" s="56"/>
      <c r="T41" s="56"/>
    </row>
    <row r="42" spans="1:21" ht="22.5" customHeight="1" thickBot="1">
      <c r="A42" s="503"/>
      <c r="B42" s="115"/>
      <c r="C42" s="766" t="s">
        <v>112</v>
      </c>
      <c r="D42" s="767"/>
      <c r="E42" s="718">
        <f>SUM(E36:F40)</f>
        <v>0</v>
      </c>
      <c r="F42" s="719"/>
      <c r="G42" s="129"/>
      <c r="H42" s="515" t="s">
        <v>23</v>
      </c>
      <c r="I42" s="374"/>
      <c r="J42" s="749" t="s">
        <v>113</v>
      </c>
      <c r="K42" s="749"/>
      <c r="L42" s="391" t="s">
        <v>27</v>
      </c>
      <c r="M42" s="718">
        <f>M36+M39</f>
        <v>0</v>
      </c>
      <c r="N42" s="719"/>
      <c r="O42" s="115"/>
      <c r="P42" s="440"/>
      <c r="Q42" s="56"/>
      <c r="R42" s="740"/>
      <c r="S42" s="56"/>
      <c r="T42" s="434">
        <f>F48</f>
        <v>0</v>
      </c>
      <c r="U42" s="436">
        <f>IF(E42=M42,1,0)</f>
        <v>1</v>
      </c>
    </row>
    <row r="43" spans="1:20" ht="8.25" customHeight="1" thickBot="1">
      <c r="A43" s="504"/>
      <c r="B43" s="118"/>
      <c r="C43" s="422"/>
      <c r="D43" s="423"/>
      <c r="E43" s="424"/>
      <c r="F43" s="423"/>
      <c r="G43" s="425"/>
      <c r="H43" s="514"/>
      <c r="I43" s="426"/>
      <c r="J43" s="427"/>
      <c r="K43" s="427"/>
      <c r="L43" s="388"/>
      <c r="M43" s="428"/>
      <c r="N43" s="429"/>
      <c r="O43" s="118"/>
      <c r="P43" s="441"/>
      <c r="Q43" s="56"/>
      <c r="R43" s="56"/>
      <c r="S43" s="56"/>
      <c r="T43" s="56"/>
    </row>
    <row r="44" spans="1:20" ht="5.25" customHeight="1" thickBot="1">
      <c r="A44" s="509"/>
      <c r="B44" s="115"/>
      <c r="C44" s="372"/>
      <c r="D44" s="373"/>
      <c r="E44" s="373"/>
      <c r="F44" s="373"/>
      <c r="G44" s="129"/>
      <c r="H44" s="515"/>
      <c r="I44" s="374"/>
      <c r="J44" s="372"/>
      <c r="K44" s="372"/>
      <c r="L44" s="373"/>
      <c r="M44" s="373"/>
      <c r="N44" s="373"/>
      <c r="O44" s="115"/>
      <c r="Q44" s="56"/>
      <c r="R44" s="56"/>
      <c r="S44" s="56"/>
      <c r="T44" s="56"/>
    </row>
    <row r="45" spans="1:20" ht="17.25" customHeight="1">
      <c r="A45" s="510" t="s">
        <v>120</v>
      </c>
      <c r="B45" s="410"/>
      <c r="C45" s="724" t="s">
        <v>119</v>
      </c>
      <c r="D45" s="725"/>
      <c r="E45" s="725"/>
      <c r="F45" s="725"/>
      <c r="G45" s="725"/>
      <c r="H45" s="726"/>
      <c r="J45" s="645" t="s">
        <v>126</v>
      </c>
      <c r="K45" s="646"/>
      <c r="L45" s="646"/>
      <c r="M45" s="646"/>
      <c r="N45" s="646"/>
      <c r="O45" s="646"/>
      <c r="P45" s="647"/>
      <c r="Q45" s="154"/>
      <c r="R45" s="731" t="s">
        <v>141</v>
      </c>
      <c r="S45" s="56"/>
      <c r="T45" s="56"/>
    </row>
    <row r="46" spans="1:20" ht="53.25" customHeight="1">
      <c r="A46" s="648" t="s">
        <v>130</v>
      </c>
      <c r="B46" s="651"/>
      <c r="C46" s="649"/>
      <c r="D46" s="649"/>
      <c r="E46" s="649"/>
      <c r="F46" s="649"/>
      <c r="G46" s="649"/>
      <c r="H46" s="650"/>
      <c r="J46" s="648" t="s">
        <v>127</v>
      </c>
      <c r="K46" s="649"/>
      <c r="L46" s="649"/>
      <c r="M46" s="649"/>
      <c r="N46" s="649"/>
      <c r="O46" s="649"/>
      <c r="P46" s="650"/>
      <c r="Q46" s="399"/>
      <c r="R46" s="732"/>
      <c r="S46" s="56"/>
      <c r="T46" s="56"/>
    </row>
    <row r="47" spans="1:20" ht="15" customHeight="1">
      <c r="A47" s="652"/>
      <c r="B47" s="649"/>
      <c r="C47" s="649"/>
      <c r="D47" s="649"/>
      <c r="E47" s="649"/>
      <c r="F47" s="649"/>
      <c r="G47" s="649"/>
      <c r="H47" s="650"/>
      <c r="J47" s="411"/>
      <c r="K47" s="116"/>
      <c r="L47" s="716" t="s">
        <v>122</v>
      </c>
      <c r="M47" s="717"/>
      <c r="N47" s="716" t="s">
        <v>123</v>
      </c>
      <c r="O47" s="764"/>
      <c r="P47" s="765"/>
      <c r="Q47" s="58"/>
      <c r="R47" s="732"/>
      <c r="S47" s="56"/>
      <c r="T47" s="56"/>
    </row>
    <row r="48" spans="1:20" ht="15" customHeight="1">
      <c r="A48" s="690" t="s">
        <v>118</v>
      </c>
      <c r="B48" s="691"/>
      <c r="C48" s="692"/>
      <c r="D48" s="692"/>
      <c r="E48" s="692"/>
      <c r="F48" s="708"/>
      <c r="G48" s="709"/>
      <c r="H48" s="710"/>
      <c r="J48" s="412" t="s">
        <v>128</v>
      </c>
      <c r="K48" s="395">
        <v>200</v>
      </c>
      <c r="L48" s="683"/>
      <c r="M48" s="676"/>
      <c r="N48" s="665">
        <f aca="true" t="shared" si="0" ref="N48:N59">L48*K48</f>
        <v>0</v>
      </c>
      <c r="O48" s="666"/>
      <c r="P48" s="667"/>
      <c r="Q48" s="400"/>
      <c r="R48" s="732"/>
      <c r="S48" s="56"/>
      <c r="T48" s="403">
        <f>IF((E36+E38)=F57,1,0)</f>
        <v>1</v>
      </c>
    </row>
    <row r="49" spans="1:20" ht="15" customHeight="1">
      <c r="A49" s="693"/>
      <c r="B49" s="694"/>
      <c r="C49" s="694"/>
      <c r="D49" s="694"/>
      <c r="E49" s="694"/>
      <c r="F49" s="711"/>
      <c r="G49" s="712"/>
      <c r="H49" s="713"/>
      <c r="J49" s="411"/>
      <c r="K49" s="396">
        <v>100</v>
      </c>
      <c r="L49" s="683"/>
      <c r="M49" s="676"/>
      <c r="N49" s="665">
        <f t="shared" si="0"/>
        <v>0</v>
      </c>
      <c r="O49" s="666"/>
      <c r="P49" s="667"/>
      <c r="Q49" s="400"/>
      <c r="R49" s="733"/>
      <c r="S49" s="56"/>
      <c r="T49" s="56"/>
    </row>
    <row r="50" spans="1:20" s="382" customFormat="1" ht="15" customHeight="1">
      <c r="A50" s="695" t="s">
        <v>117</v>
      </c>
      <c r="B50" s="696"/>
      <c r="C50" s="697"/>
      <c r="D50" s="701" t="s">
        <v>116</v>
      </c>
      <c r="E50" s="701" t="s">
        <v>114</v>
      </c>
      <c r="F50" s="703" t="s">
        <v>115</v>
      </c>
      <c r="G50" s="704"/>
      <c r="H50" s="705"/>
      <c r="J50" s="413"/>
      <c r="K50" s="397">
        <v>50</v>
      </c>
      <c r="L50" s="683"/>
      <c r="M50" s="676"/>
      <c r="N50" s="665">
        <f t="shared" si="0"/>
        <v>0</v>
      </c>
      <c r="O50" s="666"/>
      <c r="P50" s="667"/>
      <c r="Q50" s="400"/>
      <c r="R50" s="733"/>
      <c r="S50" s="381"/>
      <c r="T50" s="381"/>
    </row>
    <row r="51" spans="1:20" s="382" customFormat="1" ht="15" customHeight="1">
      <c r="A51" s="698"/>
      <c r="B51" s="699"/>
      <c r="C51" s="700"/>
      <c r="D51" s="702"/>
      <c r="E51" s="702"/>
      <c r="F51" s="706"/>
      <c r="G51" s="694"/>
      <c r="H51" s="707"/>
      <c r="J51" s="413"/>
      <c r="K51" s="397">
        <v>20</v>
      </c>
      <c r="L51" s="683"/>
      <c r="M51" s="676"/>
      <c r="N51" s="665">
        <f t="shared" si="0"/>
        <v>0</v>
      </c>
      <c r="O51" s="666"/>
      <c r="P51" s="667"/>
      <c r="Q51" s="400"/>
      <c r="R51" s="431"/>
      <c r="S51" s="381"/>
      <c r="T51" s="381"/>
    </row>
    <row r="52" spans="1:20" ht="15" customHeight="1">
      <c r="A52" s="677"/>
      <c r="B52" s="678"/>
      <c r="C52" s="679"/>
      <c r="D52" s="394"/>
      <c r="E52" s="435"/>
      <c r="F52" s="680"/>
      <c r="G52" s="681"/>
      <c r="H52" s="682"/>
      <c r="J52" s="411"/>
      <c r="K52" s="396">
        <v>10</v>
      </c>
      <c r="L52" s="683"/>
      <c r="M52" s="676"/>
      <c r="N52" s="665">
        <f t="shared" si="0"/>
        <v>0</v>
      </c>
      <c r="O52" s="666"/>
      <c r="P52" s="667"/>
      <c r="Q52" s="400"/>
      <c r="R52" s="734" t="s">
        <v>140</v>
      </c>
      <c r="S52" s="56"/>
      <c r="T52" s="56"/>
    </row>
    <row r="53" spans="1:20" ht="15" customHeight="1">
      <c r="A53" s="677"/>
      <c r="B53" s="678"/>
      <c r="C53" s="679"/>
      <c r="D53" s="394"/>
      <c r="E53" s="435"/>
      <c r="F53" s="680"/>
      <c r="G53" s="681"/>
      <c r="H53" s="682"/>
      <c r="J53" s="414"/>
      <c r="K53" s="398">
        <v>5</v>
      </c>
      <c r="L53" s="683"/>
      <c r="M53" s="676"/>
      <c r="N53" s="665">
        <f t="shared" si="0"/>
        <v>0</v>
      </c>
      <c r="O53" s="666"/>
      <c r="P53" s="667"/>
      <c r="Q53" s="400"/>
      <c r="R53" s="735"/>
      <c r="S53" s="56"/>
      <c r="T53" s="403">
        <f>IF((E36+E38)=F57,1,0)</f>
        <v>1</v>
      </c>
    </row>
    <row r="54" spans="1:20" ht="15" customHeight="1">
      <c r="A54" s="677"/>
      <c r="B54" s="678"/>
      <c r="C54" s="679"/>
      <c r="D54" s="394"/>
      <c r="E54" s="435"/>
      <c r="F54" s="680"/>
      <c r="G54" s="681"/>
      <c r="H54" s="682"/>
      <c r="J54" s="412" t="s">
        <v>129</v>
      </c>
      <c r="K54" s="395">
        <v>2</v>
      </c>
      <c r="L54" s="675"/>
      <c r="M54" s="676"/>
      <c r="N54" s="665">
        <f t="shared" si="0"/>
        <v>0</v>
      </c>
      <c r="O54" s="666"/>
      <c r="P54" s="667"/>
      <c r="Q54" s="400"/>
      <c r="R54" s="735"/>
      <c r="S54" s="56"/>
      <c r="T54" s="56"/>
    </row>
    <row r="55" spans="1:20" ht="15" customHeight="1">
      <c r="A55" s="677"/>
      <c r="B55" s="678"/>
      <c r="C55" s="679"/>
      <c r="D55" s="394"/>
      <c r="E55" s="435"/>
      <c r="F55" s="680"/>
      <c r="G55" s="681"/>
      <c r="H55" s="682"/>
      <c r="J55" s="411"/>
      <c r="K55" s="396">
        <v>1</v>
      </c>
      <c r="L55" s="675"/>
      <c r="M55" s="676"/>
      <c r="N55" s="665">
        <f t="shared" si="0"/>
        <v>0</v>
      </c>
      <c r="O55" s="666"/>
      <c r="P55" s="667"/>
      <c r="Q55" s="400"/>
      <c r="R55" s="735"/>
      <c r="S55" s="56"/>
      <c r="T55" s="56"/>
    </row>
    <row r="56" spans="1:20" ht="15" customHeight="1">
      <c r="A56" s="677"/>
      <c r="B56" s="678"/>
      <c r="C56" s="679"/>
      <c r="D56" s="394"/>
      <c r="E56" s="435"/>
      <c r="F56" s="680"/>
      <c r="G56" s="681"/>
      <c r="H56" s="682"/>
      <c r="J56" s="411"/>
      <c r="K56" s="396">
        <v>0.5</v>
      </c>
      <c r="L56" s="675"/>
      <c r="M56" s="676"/>
      <c r="N56" s="665">
        <f t="shared" si="0"/>
        <v>0</v>
      </c>
      <c r="O56" s="666"/>
      <c r="P56" s="667"/>
      <c r="Q56" s="400"/>
      <c r="R56" s="735"/>
      <c r="S56" s="56"/>
      <c r="T56" s="56"/>
    </row>
    <row r="57" spans="1:31" ht="15" customHeight="1">
      <c r="A57" s="658" t="s">
        <v>132</v>
      </c>
      <c r="B57" s="659"/>
      <c r="C57" s="660"/>
      <c r="D57" s="660"/>
      <c r="E57" s="661"/>
      <c r="F57" s="684">
        <f>F48+SUM(F52:H56)</f>
        <v>0</v>
      </c>
      <c r="G57" s="685"/>
      <c r="H57" s="686"/>
      <c r="J57" s="411"/>
      <c r="K57" s="396">
        <v>0.2</v>
      </c>
      <c r="L57" s="675"/>
      <c r="M57" s="676"/>
      <c r="N57" s="665">
        <f t="shared" si="0"/>
        <v>0</v>
      </c>
      <c r="O57" s="666"/>
      <c r="P57" s="667"/>
      <c r="Q57" s="400"/>
      <c r="R57" s="735"/>
      <c r="S57" s="736"/>
      <c r="T57" s="56"/>
      <c r="AE57" s="729"/>
    </row>
    <row r="58" spans="1:31" ht="15" customHeight="1">
      <c r="A58" s="662"/>
      <c r="B58" s="663"/>
      <c r="C58" s="663"/>
      <c r="D58" s="663"/>
      <c r="E58" s="664"/>
      <c r="F58" s="687"/>
      <c r="G58" s="688"/>
      <c r="H58" s="689"/>
      <c r="J58" s="411"/>
      <c r="K58" s="396">
        <v>0.1</v>
      </c>
      <c r="L58" s="675"/>
      <c r="M58" s="676"/>
      <c r="N58" s="665">
        <f t="shared" si="0"/>
        <v>0</v>
      </c>
      <c r="O58" s="666"/>
      <c r="P58" s="667"/>
      <c r="Q58" s="400"/>
      <c r="R58" s="735"/>
      <c r="S58" s="737"/>
      <c r="T58" s="56"/>
      <c r="AE58" s="730"/>
    </row>
    <row r="59" spans="1:31" ht="15" customHeight="1">
      <c r="A59" s="637" t="s">
        <v>131</v>
      </c>
      <c r="B59" s="638"/>
      <c r="C59" s="639"/>
      <c r="D59" s="639"/>
      <c r="E59" s="639"/>
      <c r="F59" s="639"/>
      <c r="G59" s="639"/>
      <c r="H59" s="640"/>
      <c r="J59" s="668" t="s">
        <v>121</v>
      </c>
      <c r="K59" s="669"/>
      <c r="L59" s="673"/>
      <c r="M59" s="674"/>
      <c r="N59" s="670">
        <f t="shared" si="0"/>
        <v>0</v>
      </c>
      <c r="O59" s="671"/>
      <c r="P59" s="672"/>
      <c r="Q59" s="400"/>
      <c r="R59" s="735"/>
      <c r="S59" s="737"/>
      <c r="T59" s="56"/>
      <c r="AE59" s="730"/>
    </row>
    <row r="60" spans="1:31" ht="30" customHeight="1" thickBot="1">
      <c r="A60" s="641"/>
      <c r="B60" s="639"/>
      <c r="C60" s="639"/>
      <c r="D60" s="639"/>
      <c r="E60" s="639"/>
      <c r="F60" s="639"/>
      <c r="G60" s="639"/>
      <c r="H60" s="640"/>
      <c r="J60" s="656" t="s">
        <v>124</v>
      </c>
      <c r="K60" s="657"/>
      <c r="L60" s="657"/>
      <c r="M60" s="657"/>
      <c r="N60" s="653">
        <f>SUM(N48:P59)</f>
        <v>0</v>
      </c>
      <c r="O60" s="654"/>
      <c r="P60" s="655"/>
      <c r="Q60" s="401"/>
      <c r="R60" s="735"/>
      <c r="S60" s="737"/>
      <c r="T60" s="403">
        <f>IF(E40=N60,1,0)</f>
        <v>1</v>
      </c>
      <c r="AE60" s="730"/>
    </row>
    <row r="61" spans="1:20" ht="13.5" thickBot="1">
      <c r="A61" s="642"/>
      <c r="B61" s="643"/>
      <c r="C61" s="643"/>
      <c r="D61" s="643"/>
      <c r="E61" s="643"/>
      <c r="F61" s="643"/>
      <c r="G61" s="643"/>
      <c r="H61" s="644"/>
      <c r="J61" s="635" t="s">
        <v>125</v>
      </c>
      <c r="K61" s="636"/>
      <c r="L61" s="636"/>
      <c r="M61" s="636"/>
      <c r="N61" s="636"/>
      <c r="O61" s="636"/>
      <c r="P61" s="636"/>
      <c r="Q61" s="402"/>
      <c r="R61" s="56"/>
      <c r="S61" s="56"/>
      <c r="T61" s="56"/>
    </row>
    <row r="62" spans="17:20" ht="10.5" customHeight="1">
      <c r="Q62" s="56"/>
      <c r="R62" s="56"/>
      <c r="S62" s="56"/>
      <c r="T62" s="56"/>
    </row>
    <row r="63" spans="17:20" ht="12.75">
      <c r="Q63" s="56"/>
      <c r="R63" s="56"/>
      <c r="S63" s="56"/>
      <c r="T63" s="56"/>
    </row>
    <row r="64" spans="1:20" ht="12.75">
      <c r="A64" s="511"/>
      <c r="B64" s="56"/>
      <c r="C64" s="56"/>
      <c r="D64" s="56"/>
      <c r="E64" s="448"/>
      <c r="F64" s="448"/>
      <c r="G64" s="448"/>
      <c r="H64" s="511"/>
      <c r="I64" s="56"/>
      <c r="J64" s="56"/>
      <c r="K64" s="56"/>
      <c r="L64" s="56"/>
      <c r="M64" s="56"/>
      <c r="N64" s="448"/>
      <c r="O64" s="56"/>
      <c r="P64" s="56"/>
      <c r="Q64" s="56"/>
      <c r="R64" s="56"/>
      <c r="S64" s="56"/>
      <c r="T64" s="56"/>
    </row>
    <row r="65" spans="1:20" ht="12.75">
      <c r="A65" s="511"/>
      <c r="B65" s="56"/>
      <c r="C65" s="56"/>
      <c r="D65" s="56"/>
      <c r="E65" s="448"/>
      <c r="F65" s="448"/>
      <c r="G65" s="448"/>
      <c r="H65" s="511"/>
      <c r="I65" s="56"/>
      <c r="J65" s="56"/>
      <c r="K65" s="56"/>
      <c r="L65" s="56"/>
      <c r="M65" s="56"/>
      <c r="N65" s="448"/>
      <c r="O65" s="56"/>
      <c r="P65" s="56"/>
      <c r="Q65" s="56"/>
      <c r="R65" s="56"/>
      <c r="S65" s="56"/>
      <c r="T65" s="56"/>
    </row>
    <row r="66" spans="1:20" ht="12.75">
      <c r="A66" s="511"/>
      <c r="B66" s="56"/>
      <c r="C66" s="56"/>
      <c r="D66" s="56"/>
      <c r="E66" s="448"/>
      <c r="F66" s="448"/>
      <c r="G66" s="448"/>
      <c r="H66" s="511"/>
      <c r="I66" s="56"/>
      <c r="J66" s="56"/>
      <c r="K66" s="56"/>
      <c r="L66" s="56"/>
      <c r="M66" s="56"/>
      <c r="N66" s="448"/>
      <c r="O66" s="56"/>
      <c r="P66" s="56"/>
      <c r="Q66" s="56"/>
      <c r="R66" s="56"/>
      <c r="S66" s="56"/>
      <c r="T66" s="56"/>
    </row>
    <row r="67" spans="1:20" ht="12.75">
      <c r="A67" s="511"/>
      <c r="B67" s="56"/>
      <c r="C67" s="56"/>
      <c r="D67" s="56"/>
      <c r="E67" s="448"/>
      <c r="F67" s="448"/>
      <c r="G67" s="448"/>
      <c r="H67" s="511"/>
      <c r="I67" s="56"/>
      <c r="J67" s="56"/>
      <c r="K67" s="56"/>
      <c r="L67" s="56"/>
      <c r="M67" s="56"/>
      <c r="N67" s="448"/>
      <c r="O67" s="56"/>
      <c r="P67" s="56"/>
      <c r="Q67" s="56"/>
      <c r="R67" s="56"/>
      <c r="S67" s="56"/>
      <c r="T67" s="56"/>
    </row>
    <row r="68" spans="1:20" ht="12.75">
      <c r="A68" s="511"/>
      <c r="B68" s="56"/>
      <c r="C68" s="56"/>
      <c r="D68" s="56"/>
      <c r="E68" s="448"/>
      <c r="F68" s="448"/>
      <c r="G68" s="448"/>
      <c r="H68" s="511"/>
      <c r="I68" s="56"/>
      <c r="J68" s="56"/>
      <c r="K68" s="56"/>
      <c r="L68" s="56"/>
      <c r="M68" s="56"/>
      <c r="N68" s="448"/>
      <c r="O68" s="56"/>
      <c r="P68" s="56"/>
      <c r="Q68" s="56"/>
      <c r="R68" s="56"/>
      <c r="S68" s="56"/>
      <c r="T68" s="56"/>
    </row>
    <row r="69" spans="1:20" ht="12.75">
      <c r="A69" s="511"/>
      <c r="B69" s="56"/>
      <c r="C69" s="56"/>
      <c r="D69" s="56"/>
      <c r="E69" s="448"/>
      <c r="F69" s="448"/>
      <c r="G69" s="448"/>
      <c r="H69" s="511"/>
      <c r="I69" s="56"/>
      <c r="J69" s="56"/>
      <c r="K69" s="56"/>
      <c r="L69" s="56"/>
      <c r="M69" s="56"/>
      <c r="N69" s="448"/>
      <c r="O69" s="56"/>
      <c r="P69" s="56"/>
      <c r="Q69" s="56"/>
      <c r="R69" s="56"/>
      <c r="S69" s="56"/>
      <c r="T69" s="56"/>
    </row>
    <row r="70" spans="1:20" ht="12.75">
      <c r="A70" s="511"/>
      <c r="B70" s="56"/>
      <c r="C70" s="56"/>
      <c r="D70" s="56"/>
      <c r="E70" s="448"/>
      <c r="F70" s="448"/>
      <c r="G70" s="448"/>
      <c r="H70" s="511"/>
      <c r="I70" s="56"/>
      <c r="J70" s="56"/>
      <c r="K70" s="56"/>
      <c r="L70" s="56"/>
      <c r="M70" s="56"/>
      <c r="N70" s="448"/>
      <c r="O70" s="56"/>
      <c r="P70" s="56"/>
      <c r="Q70" s="56"/>
      <c r="R70" s="56"/>
      <c r="S70" s="56"/>
      <c r="T70" s="56"/>
    </row>
    <row r="71" spans="1:20" ht="12.75">
      <c r="A71" s="511"/>
      <c r="B71" s="56"/>
      <c r="C71" s="56"/>
      <c r="D71" s="56"/>
      <c r="E71" s="448"/>
      <c r="F71" s="448"/>
      <c r="G71" s="448"/>
      <c r="H71" s="511"/>
      <c r="I71" s="56"/>
      <c r="J71" s="56"/>
      <c r="K71" s="56"/>
      <c r="L71" s="56"/>
      <c r="M71" s="56"/>
      <c r="N71" s="448"/>
      <c r="O71" s="56"/>
      <c r="P71" s="56"/>
      <c r="Q71" s="56"/>
      <c r="R71" s="56"/>
      <c r="S71" s="56"/>
      <c r="T71" s="56"/>
    </row>
    <row r="72" spans="1:20" ht="12.75">
      <c r="A72" s="511"/>
      <c r="B72" s="56"/>
      <c r="C72" s="56"/>
      <c r="D72" s="56"/>
      <c r="E72" s="448"/>
      <c r="F72" s="448"/>
      <c r="G72" s="448"/>
      <c r="H72" s="511"/>
      <c r="I72" s="56"/>
      <c r="J72" s="56"/>
      <c r="K72" s="56"/>
      <c r="L72" s="56"/>
      <c r="M72" s="56"/>
      <c r="N72" s="448"/>
      <c r="O72" s="56"/>
      <c r="P72" s="56"/>
      <c r="Q72" s="56"/>
      <c r="R72" s="56"/>
      <c r="S72" s="56"/>
      <c r="T72" s="56"/>
    </row>
    <row r="73" spans="1:20" ht="12.75">
      <c r="A73" s="511"/>
      <c r="B73" s="56"/>
      <c r="C73" s="56"/>
      <c r="D73" s="56"/>
      <c r="E73" s="448"/>
      <c r="F73" s="448"/>
      <c r="G73" s="448"/>
      <c r="H73" s="511"/>
      <c r="I73" s="56"/>
      <c r="J73" s="56"/>
      <c r="K73" s="56"/>
      <c r="L73" s="56"/>
      <c r="M73" s="56"/>
      <c r="N73" s="448"/>
      <c r="O73" s="56"/>
      <c r="P73" s="56"/>
      <c r="Q73" s="56"/>
      <c r="R73" s="56"/>
      <c r="S73" s="56"/>
      <c r="T73" s="56"/>
    </row>
    <row r="74" spans="1:20" ht="12.75">
      <c r="A74" s="511"/>
      <c r="B74" s="56"/>
      <c r="C74" s="56"/>
      <c r="D74" s="56"/>
      <c r="E74" s="448"/>
      <c r="F74" s="448"/>
      <c r="G74" s="448"/>
      <c r="H74" s="511"/>
      <c r="I74" s="56"/>
      <c r="J74" s="56"/>
      <c r="K74" s="56"/>
      <c r="L74" s="56"/>
      <c r="M74" s="56"/>
      <c r="N74" s="448"/>
      <c r="O74" s="56"/>
      <c r="P74" s="56"/>
      <c r="Q74" s="56"/>
      <c r="R74" s="56"/>
      <c r="S74" s="56"/>
      <c r="T74" s="56"/>
    </row>
    <row r="75" spans="1:20" ht="12.75">
      <c r="A75" s="511"/>
      <c r="B75" s="56"/>
      <c r="C75" s="56"/>
      <c r="D75" s="56"/>
      <c r="E75" s="448"/>
      <c r="F75" s="448"/>
      <c r="G75" s="448"/>
      <c r="H75" s="511"/>
      <c r="I75" s="56"/>
      <c r="J75" s="56"/>
      <c r="K75" s="56"/>
      <c r="L75" s="56"/>
      <c r="M75" s="56"/>
      <c r="N75" s="448"/>
      <c r="O75" s="56"/>
      <c r="P75" s="56"/>
      <c r="Q75" s="56"/>
      <c r="R75" s="56"/>
      <c r="S75" s="56"/>
      <c r="T75" s="56"/>
    </row>
    <row r="76" spans="1:20" ht="12.75">
      <c r="A76" s="511"/>
      <c r="B76" s="56"/>
      <c r="C76" s="56"/>
      <c r="D76" s="56"/>
      <c r="E76" s="448"/>
      <c r="F76" s="448"/>
      <c r="G76" s="448"/>
      <c r="H76" s="511"/>
      <c r="I76" s="56"/>
      <c r="J76" s="56"/>
      <c r="K76" s="56"/>
      <c r="L76" s="56"/>
      <c r="M76" s="56"/>
      <c r="N76" s="448"/>
      <c r="O76" s="56"/>
      <c r="P76" s="56"/>
      <c r="Q76" s="56"/>
      <c r="R76" s="56"/>
      <c r="S76" s="56"/>
      <c r="T76" s="56"/>
    </row>
    <row r="77" spans="1:20" ht="12.75">
      <c r="A77" s="511"/>
      <c r="B77" s="56"/>
      <c r="C77" s="56"/>
      <c r="D77" s="56"/>
      <c r="E77" s="448"/>
      <c r="F77" s="448"/>
      <c r="G77" s="448"/>
      <c r="H77" s="511"/>
      <c r="I77" s="56"/>
      <c r="J77" s="56"/>
      <c r="K77" s="56"/>
      <c r="L77" s="56"/>
      <c r="M77" s="56"/>
      <c r="N77" s="448"/>
      <c r="O77" s="56"/>
      <c r="P77" s="56"/>
      <c r="Q77" s="56"/>
      <c r="R77" s="56"/>
      <c r="S77" s="56"/>
      <c r="T77" s="56"/>
    </row>
    <row r="78" spans="1:20" ht="12.75">
      <c r="A78" s="511"/>
      <c r="B78" s="56"/>
      <c r="C78" s="56"/>
      <c r="D78" s="56"/>
      <c r="E78" s="448"/>
      <c r="F78" s="448"/>
      <c r="G78" s="448"/>
      <c r="H78" s="511"/>
      <c r="I78" s="56"/>
      <c r="J78" s="56"/>
      <c r="K78" s="56"/>
      <c r="L78" s="56"/>
      <c r="M78" s="56"/>
      <c r="N78" s="448"/>
      <c r="O78" s="56"/>
      <c r="P78" s="56"/>
      <c r="Q78" s="56"/>
      <c r="R78" s="56"/>
      <c r="S78" s="56"/>
      <c r="T78" s="56"/>
    </row>
    <row r="79" spans="1:20" ht="12.75">
      <c r="A79" s="511"/>
      <c r="B79" s="56"/>
      <c r="C79" s="56"/>
      <c r="D79" s="56"/>
      <c r="E79" s="448"/>
      <c r="F79" s="448"/>
      <c r="G79" s="448"/>
      <c r="H79" s="511"/>
      <c r="I79" s="56"/>
      <c r="J79" s="56"/>
      <c r="K79" s="56"/>
      <c r="L79" s="56"/>
      <c r="M79" s="56"/>
      <c r="N79" s="448"/>
      <c r="O79" s="56"/>
      <c r="P79" s="56"/>
      <c r="Q79" s="56"/>
      <c r="R79" s="56"/>
      <c r="S79" s="56"/>
      <c r="T79" s="56"/>
    </row>
    <row r="80" spans="1:20" ht="12.75">
      <c r="A80" s="511"/>
      <c r="B80" s="56"/>
      <c r="C80" s="56"/>
      <c r="D80" s="56"/>
      <c r="E80" s="448"/>
      <c r="F80" s="448"/>
      <c r="G80" s="448"/>
      <c r="H80" s="511"/>
      <c r="I80" s="56"/>
      <c r="J80" s="56"/>
      <c r="K80" s="56"/>
      <c r="L80" s="56"/>
      <c r="M80" s="56"/>
      <c r="N80" s="448"/>
      <c r="O80" s="56"/>
      <c r="P80" s="56"/>
      <c r="Q80" s="56"/>
      <c r="R80" s="56"/>
      <c r="S80" s="56"/>
      <c r="T80" s="56"/>
    </row>
    <row r="81" spans="1:20" ht="12.75">
      <c r="A81" s="511"/>
      <c r="B81" s="56"/>
      <c r="C81" s="56"/>
      <c r="D81" s="56"/>
      <c r="E81" s="448"/>
      <c r="F81" s="448"/>
      <c r="G81" s="448"/>
      <c r="H81" s="511"/>
      <c r="I81" s="56"/>
      <c r="J81" s="56"/>
      <c r="K81" s="56"/>
      <c r="L81" s="56"/>
      <c r="M81" s="56"/>
      <c r="N81" s="448"/>
      <c r="O81" s="56"/>
      <c r="P81" s="56"/>
      <c r="Q81" s="56"/>
      <c r="R81" s="56"/>
      <c r="S81" s="56"/>
      <c r="T81" s="56"/>
    </row>
    <row r="82" spans="1:20" ht="12.75">
      <c r="A82" s="511"/>
      <c r="B82" s="56"/>
      <c r="C82" s="56"/>
      <c r="D82" s="56"/>
      <c r="E82" s="448"/>
      <c r="F82" s="448"/>
      <c r="G82" s="448"/>
      <c r="H82" s="511"/>
      <c r="I82" s="56"/>
      <c r="J82" s="56"/>
      <c r="K82" s="56"/>
      <c r="L82" s="56"/>
      <c r="M82" s="56"/>
      <c r="N82" s="448"/>
      <c r="O82" s="56"/>
      <c r="P82" s="56"/>
      <c r="Q82" s="56"/>
      <c r="R82" s="56"/>
      <c r="S82" s="56"/>
      <c r="T82" s="56"/>
    </row>
    <row r="83" spans="1:20" ht="12.75">
      <c r="A83" s="511"/>
      <c r="B83" s="56"/>
      <c r="C83" s="56"/>
      <c r="D83" s="56"/>
      <c r="E83" s="448"/>
      <c r="F83" s="448"/>
      <c r="G83" s="448"/>
      <c r="H83" s="511"/>
      <c r="I83" s="56"/>
      <c r="J83" s="56"/>
      <c r="K83" s="56"/>
      <c r="L83" s="56"/>
      <c r="M83" s="56"/>
      <c r="N83" s="448"/>
      <c r="O83" s="56"/>
      <c r="P83" s="56"/>
      <c r="Q83" s="56"/>
      <c r="R83" s="56"/>
      <c r="S83" s="56"/>
      <c r="T83" s="56"/>
    </row>
    <row r="84" spans="1:20" ht="12.75">
      <c r="A84" s="511"/>
      <c r="B84" s="56"/>
      <c r="C84" s="56"/>
      <c r="D84" s="56"/>
      <c r="E84" s="448"/>
      <c r="F84" s="448"/>
      <c r="G84" s="448"/>
      <c r="H84" s="511"/>
      <c r="I84" s="56"/>
      <c r="J84" s="56"/>
      <c r="K84" s="56"/>
      <c r="L84" s="56"/>
      <c r="M84" s="56"/>
      <c r="N84" s="448"/>
      <c r="O84" s="56"/>
      <c r="P84" s="56"/>
      <c r="Q84" s="56"/>
      <c r="R84" s="56"/>
      <c r="S84" s="56"/>
      <c r="T84" s="56"/>
    </row>
    <row r="85" spans="1:20" ht="12.75">
      <c r="A85" s="511"/>
      <c r="B85" s="56"/>
      <c r="C85" s="56"/>
      <c r="D85" s="56"/>
      <c r="E85" s="448"/>
      <c r="F85" s="448"/>
      <c r="G85" s="448"/>
      <c r="H85" s="511"/>
      <c r="I85" s="56"/>
      <c r="J85" s="56"/>
      <c r="K85" s="56"/>
      <c r="L85" s="56"/>
      <c r="M85" s="56"/>
      <c r="N85" s="448"/>
      <c r="O85" s="56"/>
      <c r="P85" s="56"/>
      <c r="Q85" s="56"/>
      <c r="R85" s="56"/>
      <c r="S85" s="56"/>
      <c r="T85" s="56"/>
    </row>
    <row r="86" spans="1:20" ht="12.75">
      <c r="A86" s="511"/>
      <c r="B86" s="56"/>
      <c r="C86" s="56"/>
      <c r="D86" s="56"/>
      <c r="E86" s="448"/>
      <c r="F86" s="448"/>
      <c r="G86" s="448"/>
      <c r="H86" s="511"/>
      <c r="I86" s="56"/>
      <c r="J86" s="56"/>
      <c r="K86" s="56"/>
      <c r="L86" s="56"/>
      <c r="M86" s="56"/>
      <c r="N86" s="448"/>
      <c r="O86" s="56"/>
      <c r="P86" s="56"/>
      <c r="Q86" s="56"/>
      <c r="R86" s="56"/>
      <c r="S86" s="56"/>
      <c r="T86" s="56"/>
    </row>
  </sheetData>
  <sheetProtection/>
  <mergeCells count="118">
    <mergeCell ref="R2:R4"/>
    <mergeCell ref="R11:R13"/>
    <mergeCell ref="K3:P4"/>
    <mergeCell ref="M19:N19"/>
    <mergeCell ref="M15:N15"/>
    <mergeCell ref="N27:N28"/>
    <mergeCell ref="M23:N23"/>
    <mergeCell ref="M25:N25"/>
    <mergeCell ref="A6:O6"/>
    <mergeCell ref="M9:N9"/>
    <mergeCell ref="M11:N11"/>
    <mergeCell ref="M13:N13"/>
    <mergeCell ref="E8:F8"/>
    <mergeCell ref="R17:R28"/>
    <mergeCell ref="N2:P2"/>
    <mergeCell ref="C38:D38"/>
    <mergeCell ref="C28:H28"/>
    <mergeCell ref="A5:P5"/>
    <mergeCell ref="M17:N17"/>
    <mergeCell ref="A3:G3"/>
    <mergeCell ref="C8:D8"/>
    <mergeCell ref="J8:L8"/>
    <mergeCell ref="H2:H4"/>
    <mergeCell ref="I3:J4"/>
    <mergeCell ref="A2:G2"/>
    <mergeCell ref="A4:C4"/>
    <mergeCell ref="I2:J2"/>
    <mergeCell ref="L35:N35"/>
    <mergeCell ref="J33:N33"/>
    <mergeCell ref="E35:F35"/>
    <mergeCell ref="C33:E33"/>
    <mergeCell ref="C34:E34"/>
    <mergeCell ref="E21:F21"/>
    <mergeCell ref="E25:F25"/>
    <mergeCell ref="N1:P1"/>
    <mergeCell ref="D4:G4"/>
    <mergeCell ref="K2:M2"/>
    <mergeCell ref="M36:N36"/>
    <mergeCell ref="N47:P47"/>
    <mergeCell ref="L49:M49"/>
    <mergeCell ref="C42:D42"/>
    <mergeCell ref="D31:J31"/>
    <mergeCell ref="E15:F15"/>
    <mergeCell ref="E17:F17"/>
    <mergeCell ref="L50:M50"/>
    <mergeCell ref="E36:F36"/>
    <mergeCell ref="E38:F38"/>
    <mergeCell ref="J37:L37"/>
    <mergeCell ref="J42:K42"/>
    <mergeCell ref="L40:N40"/>
    <mergeCell ref="H40:J40"/>
    <mergeCell ref="M39:N39"/>
    <mergeCell ref="N49:P49"/>
    <mergeCell ref="AE57:AE60"/>
    <mergeCell ref="R45:R50"/>
    <mergeCell ref="R52:R60"/>
    <mergeCell ref="S57:S60"/>
    <mergeCell ref="R33:R42"/>
    <mergeCell ref="E9:F9"/>
    <mergeCell ref="E11:F11"/>
    <mergeCell ref="E13:F13"/>
    <mergeCell ref="E19:F19"/>
    <mergeCell ref="M21:N21"/>
    <mergeCell ref="C36:D36"/>
    <mergeCell ref="L48:M48"/>
    <mergeCell ref="L47:M47"/>
    <mergeCell ref="M42:N42"/>
    <mergeCell ref="E40:F40"/>
    <mergeCell ref="C40:D40"/>
    <mergeCell ref="E42:F42"/>
    <mergeCell ref="C45:H45"/>
    <mergeCell ref="N48:P48"/>
    <mergeCell ref="H39:K39"/>
    <mergeCell ref="A52:C52"/>
    <mergeCell ref="F52:H52"/>
    <mergeCell ref="A48:E49"/>
    <mergeCell ref="A50:C51"/>
    <mergeCell ref="D50:D51"/>
    <mergeCell ref="E50:E51"/>
    <mergeCell ref="F50:H51"/>
    <mergeCell ref="F48:H49"/>
    <mergeCell ref="F57:H58"/>
    <mergeCell ref="A55:C55"/>
    <mergeCell ref="F55:H55"/>
    <mergeCell ref="A56:C56"/>
    <mergeCell ref="F56:H56"/>
    <mergeCell ref="A54:C54"/>
    <mergeCell ref="F54:H54"/>
    <mergeCell ref="N51:P51"/>
    <mergeCell ref="N52:P52"/>
    <mergeCell ref="N53:P53"/>
    <mergeCell ref="N54:P54"/>
    <mergeCell ref="L51:M51"/>
    <mergeCell ref="L52:M52"/>
    <mergeCell ref="L53:M53"/>
    <mergeCell ref="L55:M55"/>
    <mergeCell ref="L56:M56"/>
    <mergeCell ref="A53:C53"/>
    <mergeCell ref="F53:H53"/>
    <mergeCell ref="L54:M54"/>
    <mergeCell ref="N56:P56"/>
    <mergeCell ref="J59:K59"/>
    <mergeCell ref="N59:P59"/>
    <mergeCell ref="L59:M59"/>
    <mergeCell ref="N57:P57"/>
    <mergeCell ref="N58:P58"/>
    <mergeCell ref="L57:M57"/>
    <mergeCell ref="L58:M58"/>
    <mergeCell ref="J61:P61"/>
    <mergeCell ref="A59:H61"/>
    <mergeCell ref="J45:P45"/>
    <mergeCell ref="J46:P46"/>
    <mergeCell ref="A46:H47"/>
    <mergeCell ref="N60:P60"/>
    <mergeCell ref="J60:M60"/>
    <mergeCell ref="A57:E58"/>
    <mergeCell ref="N50:P50"/>
    <mergeCell ref="N55:P55"/>
  </mergeCells>
  <conditionalFormatting sqref="J28:K29 M39:N39">
    <cfRule type="cellIs" priority="1" dxfId="49" operator="greaterThan" stopIfTrue="1">
      <formula>0</formula>
    </cfRule>
    <cfRule type="cellIs" priority="2" dxfId="50" operator="lessThan" stopIfTrue="1">
      <formula>0</formula>
    </cfRule>
  </conditionalFormatting>
  <conditionalFormatting sqref="N60:P60">
    <cfRule type="expression" priority="3" dxfId="56" stopIfTrue="1">
      <formula>T60&lt;&gt;1</formula>
    </cfRule>
  </conditionalFormatting>
  <conditionalFormatting sqref="R52:R60">
    <cfRule type="expression" priority="4" dxfId="57" stopIfTrue="1">
      <formula>T60&lt;&gt;1</formula>
    </cfRule>
    <cfRule type="expression" priority="5" dxfId="58" stopIfTrue="1">
      <formula>T60=1</formula>
    </cfRule>
  </conditionalFormatting>
  <conditionalFormatting sqref="R45:R50">
    <cfRule type="expression" priority="6" dxfId="56" stopIfTrue="1">
      <formula>T48&lt;&gt;1</formula>
    </cfRule>
    <cfRule type="expression" priority="7" dxfId="59" stopIfTrue="1">
      <formula>T48=1</formula>
    </cfRule>
  </conditionalFormatting>
  <conditionalFormatting sqref="F48:H49">
    <cfRule type="expression" priority="8" dxfId="60" stopIfTrue="1">
      <formula>$T$42=0</formula>
    </cfRule>
  </conditionalFormatting>
  <conditionalFormatting sqref="M42:N42">
    <cfRule type="expression" priority="9" dxfId="56" stopIfTrue="1">
      <formula>U42=0</formula>
    </cfRule>
  </conditionalFormatting>
  <conditionalFormatting sqref="E42:F42">
    <cfRule type="expression" priority="10" dxfId="54" stopIfTrue="1">
      <formula>U42=0</formula>
    </cfRule>
  </conditionalFormatting>
  <dataValidations count="3">
    <dataValidation type="whole" operator="greaterThanOrEqual" allowBlank="1" showInputMessage="1" showErrorMessage="1" sqref="L48:M58">
      <formula1>0</formula1>
    </dataValidation>
    <dataValidation type="decimal" allowBlank="1" showInputMessage="1" showErrorMessage="1" errorTitle="ATTENTION" error="Vous devez inscrire un nombre." sqref="F52:H56">
      <formula1>-100000</formula1>
      <formula2>100000</formula2>
    </dataValidation>
    <dataValidation type="decimal" allowBlank="1" showInputMessage="1" showErrorMessage="1" errorTitle="ATTENTION" error="vous devez inscrire un nombre" sqref="F48:H49">
      <formula1>-100000</formula1>
      <formula2>100000</formula2>
    </dataValidation>
  </dataValidations>
  <printOptions/>
  <pageMargins left="0.43" right="0.35" top="0.29" bottom="0.36" header="0.29" footer="0.45"/>
  <pageSetup horizontalDpi="300" verticalDpi="300" orientation="portrait" paperSize="9" scale="84" r:id="rId4"/>
  <drawing r:id="rId3"/>
  <legacyDrawing r:id="rId2"/>
</worksheet>
</file>

<file path=xl/worksheets/sheet7.xml><?xml version="1.0" encoding="utf-8"?>
<worksheet xmlns="http://schemas.openxmlformats.org/spreadsheetml/2006/main" xmlns:r="http://schemas.openxmlformats.org/officeDocument/2006/relationships">
  <sheetPr codeName="Feuil6"/>
  <dimension ref="A1:U45"/>
  <sheetViews>
    <sheetView zoomScaleSheetLayoutView="100" zoomScalePageLayoutView="0" workbookViewId="0" topLeftCell="A1">
      <selection activeCell="M3" sqref="M3"/>
    </sheetView>
  </sheetViews>
  <sheetFormatPr defaultColWidth="11.421875" defaultRowHeight="12.75"/>
  <cols>
    <col min="1" max="1" width="1.7109375" style="0" customWidth="1"/>
    <col min="2" max="2" width="30.7109375" style="0" customWidth="1"/>
    <col min="3" max="3" width="12.7109375" style="0" customWidth="1"/>
    <col min="4" max="4" width="7.7109375" style="0" customWidth="1"/>
    <col min="5" max="5" width="2.7109375" style="0" customWidth="1"/>
    <col min="7" max="7" width="2.7109375" style="0" customWidth="1"/>
    <col min="8" max="8" width="27.7109375" style="0" customWidth="1"/>
    <col min="9" max="9" width="12.7109375" style="0" customWidth="1"/>
    <col min="10" max="10" width="1.8515625" style="0" customWidth="1"/>
    <col min="11" max="11" width="0.9921875" style="0" customWidth="1"/>
    <col min="12" max="12" width="14.8515625" style="0" customWidth="1"/>
  </cols>
  <sheetData>
    <row r="1" spans="1:21" ht="39" customHeight="1" thickBot="1">
      <c r="A1" s="110"/>
      <c r="B1" s="846" t="str">
        <f>CONCATENATE("Ecole  ",Paramétrages!C3,"   ",Paramétrages!C4,"   ",Paramétrages!C5,"  -  ",Paramétrages!C6)</f>
        <v>Ecole  Rainbow   Rue des Fleurs   31000  -  TOULOUSE</v>
      </c>
      <c r="C1" s="846"/>
      <c r="D1" s="846"/>
      <c r="E1" s="846"/>
      <c r="F1" s="846"/>
      <c r="G1" s="846"/>
      <c r="H1" s="846"/>
      <c r="I1" s="463" t="s">
        <v>159</v>
      </c>
      <c r="J1" s="110"/>
      <c r="K1" s="56"/>
      <c r="L1" s="474" t="s">
        <v>165</v>
      </c>
      <c r="M1" s="56"/>
      <c r="N1" s="56"/>
      <c r="O1" s="56"/>
      <c r="P1" s="56"/>
      <c r="T1" s="464">
        <f>Bilan_page3!$M$13</f>
        <v>0</v>
      </c>
      <c r="U1" s="492">
        <f>T1-T2</f>
        <v>0</v>
      </c>
    </row>
    <row r="2" spans="1:20" ht="16.5">
      <c r="A2" s="847" t="s">
        <v>147</v>
      </c>
      <c r="B2" s="848"/>
      <c r="C2" s="848"/>
      <c r="D2" s="848"/>
      <c r="E2" s="848"/>
      <c r="F2" s="848"/>
      <c r="G2" s="848"/>
      <c r="H2" s="848"/>
      <c r="I2" s="848"/>
      <c r="J2" s="849"/>
      <c r="K2" s="343"/>
      <c r="L2" s="460"/>
      <c r="M2" s="56"/>
      <c r="N2" s="56"/>
      <c r="O2" s="56"/>
      <c r="P2" s="56"/>
      <c r="T2" s="465">
        <f>SUM(C11:C17)</f>
        <v>0</v>
      </c>
    </row>
    <row r="3" spans="1:16" ht="252.75" customHeight="1" thickBot="1">
      <c r="A3" s="456"/>
      <c r="B3" s="850" t="s">
        <v>166</v>
      </c>
      <c r="C3" s="850"/>
      <c r="D3" s="850"/>
      <c r="E3" s="850"/>
      <c r="F3" s="850"/>
      <c r="G3" s="850"/>
      <c r="H3" s="850"/>
      <c r="I3" s="850"/>
      <c r="J3" s="441"/>
      <c r="K3" s="56"/>
      <c r="L3" s="473"/>
      <c r="M3" s="56"/>
      <c r="N3" s="56"/>
      <c r="O3" s="56"/>
      <c r="P3" s="56"/>
    </row>
    <row r="4" spans="1:16" ht="7.5" customHeight="1" thickBot="1">
      <c r="A4" s="475"/>
      <c r="B4" s="476"/>
      <c r="C4" s="476"/>
      <c r="D4" s="476"/>
      <c r="E4" s="476"/>
      <c r="F4" s="476"/>
      <c r="G4" s="476"/>
      <c r="H4" s="476"/>
      <c r="I4" s="476"/>
      <c r="J4" s="475"/>
      <c r="K4" s="56"/>
      <c r="L4" s="56"/>
      <c r="M4" s="56"/>
      <c r="N4" s="56"/>
      <c r="O4" s="56"/>
      <c r="P4" s="56"/>
    </row>
    <row r="5" spans="1:16" ht="14.25">
      <c r="A5" s="847" t="s">
        <v>0</v>
      </c>
      <c r="B5" s="851"/>
      <c r="C5" s="851"/>
      <c r="D5" s="851"/>
      <c r="E5" s="851"/>
      <c r="F5" s="851"/>
      <c r="G5" s="851"/>
      <c r="H5" s="851"/>
      <c r="I5" s="851"/>
      <c r="J5" s="852"/>
      <c r="K5" s="56"/>
      <c r="L5" s="56"/>
      <c r="M5" s="56"/>
      <c r="N5" s="56"/>
      <c r="O5" s="56"/>
      <c r="P5" s="56"/>
    </row>
    <row r="6" spans="1:16" ht="44.25" customHeight="1">
      <c r="A6" s="480"/>
      <c r="B6" s="836" t="s">
        <v>154</v>
      </c>
      <c r="C6" s="837"/>
      <c r="D6" s="837"/>
      <c r="E6" s="838"/>
      <c r="F6" s="837"/>
      <c r="G6" s="838"/>
      <c r="H6" s="837"/>
      <c r="I6" s="839"/>
      <c r="J6" s="440"/>
      <c r="K6" s="56"/>
      <c r="L6" s="56"/>
      <c r="M6" s="56"/>
      <c r="N6" s="56"/>
      <c r="O6" s="56"/>
      <c r="P6" s="56"/>
    </row>
    <row r="7" spans="1:16" ht="15">
      <c r="A7" s="480"/>
      <c r="B7" s="840" t="s">
        <v>155</v>
      </c>
      <c r="C7" s="841"/>
      <c r="D7" s="449" t="s">
        <v>152</v>
      </c>
      <c r="E7" s="450"/>
      <c r="F7" s="451" t="s">
        <v>151</v>
      </c>
      <c r="G7" s="450"/>
      <c r="H7" s="452"/>
      <c r="I7" s="453"/>
      <c r="J7" s="440"/>
      <c r="K7" s="56"/>
      <c r="L7" s="56"/>
      <c r="M7" s="56"/>
      <c r="N7" s="56"/>
      <c r="O7" s="56"/>
      <c r="P7" s="56"/>
    </row>
    <row r="8" spans="1:16" ht="12.75">
      <c r="A8" s="480"/>
      <c r="B8" s="842" t="s">
        <v>156</v>
      </c>
      <c r="C8" s="694"/>
      <c r="D8" s="694"/>
      <c r="E8" s="694"/>
      <c r="F8" s="455"/>
      <c r="G8" s="455"/>
      <c r="H8" s="116"/>
      <c r="I8" s="453"/>
      <c r="J8" s="440"/>
      <c r="K8" s="56"/>
      <c r="L8" s="56"/>
      <c r="M8" s="56"/>
      <c r="N8" s="56"/>
      <c r="O8" s="56"/>
      <c r="P8" s="56"/>
    </row>
    <row r="9" spans="1:16" ht="12.75">
      <c r="A9" s="480"/>
      <c r="B9" s="454"/>
      <c r="C9" s="454"/>
      <c r="D9" s="454" t="s">
        <v>27</v>
      </c>
      <c r="E9" s="454"/>
      <c r="F9" s="454" t="s">
        <v>27</v>
      </c>
      <c r="G9" s="454"/>
      <c r="H9" s="454"/>
      <c r="I9" s="454"/>
      <c r="J9" s="440"/>
      <c r="K9" s="56"/>
      <c r="L9" s="56"/>
      <c r="M9" s="56"/>
      <c r="N9" s="56"/>
      <c r="O9" s="56"/>
      <c r="P9" s="56"/>
    </row>
    <row r="10" spans="1:16" ht="38.25">
      <c r="A10" s="481"/>
      <c r="B10" s="447" t="s">
        <v>148</v>
      </c>
      <c r="C10" s="447" t="s">
        <v>149</v>
      </c>
      <c r="D10" s="843" t="s">
        <v>150</v>
      </c>
      <c r="E10" s="844"/>
      <c r="F10" s="845" t="s">
        <v>161</v>
      </c>
      <c r="G10" s="845"/>
      <c r="H10" s="845"/>
      <c r="I10" s="447" t="s">
        <v>153</v>
      </c>
      <c r="J10" s="482"/>
      <c r="K10" s="461"/>
      <c r="L10" s="466" t="s">
        <v>162</v>
      </c>
      <c r="M10" s="56"/>
      <c r="N10" s="56"/>
      <c r="O10" s="56"/>
      <c r="P10" s="56"/>
    </row>
    <row r="11" spans="1:16" ht="19.5" customHeight="1">
      <c r="A11" s="480"/>
      <c r="B11" s="470"/>
      <c r="C11" s="468"/>
      <c r="D11" s="832"/>
      <c r="E11" s="832"/>
      <c r="F11" s="833"/>
      <c r="G11" s="833"/>
      <c r="H11" s="833"/>
      <c r="I11" s="468"/>
      <c r="J11" s="440"/>
      <c r="K11" s="56"/>
      <c r="L11" s="467">
        <f>Bilan_page3!M13</f>
        <v>0</v>
      </c>
      <c r="M11" s="56"/>
      <c r="N11" s="56"/>
      <c r="O11" s="56"/>
      <c r="P11" s="56"/>
    </row>
    <row r="12" spans="1:16" ht="19.5" customHeight="1">
      <c r="A12" s="480"/>
      <c r="B12" s="470"/>
      <c r="C12" s="468"/>
      <c r="D12" s="832"/>
      <c r="E12" s="832"/>
      <c r="F12" s="833"/>
      <c r="G12" s="833"/>
      <c r="H12" s="833"/>
      <c r="I12" s="468"/>
      <c r="J12" s="440"/>
      <c r="K12" s="56"/>
      <c r="L12" s="56"/>
      <c r="M12" s="56"/>
      <c r="N12" s="56"/>
      <c r="O12" s="56"/>
      <c r="P12" s="56"/>
    </row>
    <row r="13" spans="1:16" ht="19.5" customHeight="1">
      <c r="A13" s="480"/>
      <c r="B13" s="470"/>
      <c r="C13" s="468"/>
      <c r="D13" s="832"/>
      <c r="E13" s="832"/>
      <c r="F13" s="833"/>
      <c r="G13" s="833"/>
      <c r="H13" s="833"/>
      <c r="I13" s="468"/>
      <c r="J13" s="440"/>
      <c r="K13" s="56"/>
      <c r="L13" s="472" t="s">
        <v>163</v>
      </c>
      <c r="M13" s="56"/>
      <c r="N13" s="56"/>
      <c r="O13" s="56"/>
      <c r="P13" s="56"/>
    </row>
    <row r="14" spans="1:16" ht="19.5" customHeight="1">
      <c r="A14" s="480"/>
      <c r="B14" s="470"/>
      <c r="C14" s="468"/>
      <c r="D14" s="832"/>
      <c r="E14" s="832"/>
      <c r="F14" s="833"/>
      <c r="G14" s="833"/>
      <c r="H14" s="833"/>
      <c r="I14" s="468"/>
      <c r="J14" s="440"/>
      <c r="K14" s="56"/>
      <c r="L14" s="831" t="s">
        <v>164</v>
      </c>
      <c r="M14" s="56"/>
      <c r="N14" s="56"/>
      <c r="O14" s="56"/>
      <c r="P14" s="56"/>
    </row>
    <row r="15" spans="1:16" ht="19.5" customHeight="1">
      <c r="A15" s="480"/>
      <c r="B15" s="470"/>
      <c r="C15" s="468"/>
      <c r="D15" s="832"/>
      <c r="E15" s="832"/>
      <c r="F15" s="833"/>
      <c r="G15" s="833"/>
      <c r="H15" s="833"/>
      <c r="I15" s="468"/>
      <c r="J15" s="440"/>
      <c r="K15" s="56"/>
      <c r="L15" s="831"/>
      <c r="M15" s="56"/>
      <c r="N15" s="56"/>
      <c r="O15" s="56"/>
      <c r="P15" s="56"/>
    </row>
    <row r="16" spans="1:16" ht="19.5" customHeight="1">
      <c r="A16" s="480"/>
      <c r="B16" s="470"/>
      <c r="C16" s="468"/>
      <c r="D16" s="832"/>
      <c r="E16" s="832"/>
      <c r="F16" s="833"/>
      <c r="G16" s="833"/>
      <c r="H16" s="833"/>
      <c r="I16" s="468"/>
      <c r="J16" s="440"/>
      <c r="K16" s="56"/>
      <c r="L16" s="831"/>
      <c r="M16" s="56"/>
      <c r="N16" s="56"/>
      <c r="O16" s="56"/>
      <c r="P16" s="56"/>
    </row>
    <row r="17" spans="1:16" ht="19.5" customHeight="1" thickBot="1">
      <c r="A17" s="456"/>
      <c r="B17" s="471"/>
      <c r="C17" s="469"/>
      <c r="D17" s="834"/>
      <c r="E17" s="834"/>
      <c r="F17" s="835"/>
      <c r="G17" s="835"/>
      <c r="H17" s="835"/>
      <c r="I17" s="469"/>
      <c r="J17" s="441"/>
      <c r="K17" s="56"/>
      <c r="L17" s="831"/>
      <c r="M17" s="56"/>
      <c r="N17" s="56"/>
      <c r="O17" s="56"/>
      <c r="P17" s="56"/>
    </row>
    <row r="18" spans="2:16" ht="7.5" customHeight="1" thickBot="1">
      <c r="B18" s="202"/>
      <c r="C18" s="457"/>
      <c r="D18" s="458"/>
      <c r="E18" s="458"/>
      <c r="F18" s="459"/>
      <c r="G18" s="459"/>
      <c r="H18" s="459"/>
      <c r="I18" s="457"/>
      <c r="K18" s="56"/>
      <c r="L18" s="56"/>
      <c r="M18" s="56"/>
      <c r="N18" s="56"/>
      <c r="O18" s="56"/>
      <c r="P18" s="56"/>
    </row>
    <row r="19" spans="1:16" ht="20.25" customHeight="1">
      <c r="A19" s="477"/>
      <c r="B19" s="478" t="s">
        <v>158</v>
      </c>
      <c r="C19" s="828" t="s">
        <v>157</v>
      </c>
      <c r="D19" s="828"/>
      <c r="E19" s="828"/>
      <c r="F19" s="828"/>
      <c r="G19" s="828"/>
      <c r="H19" s="828"/>
      <c r="I19" s="828"/>
      <c r="J19" s="479"/>
      <c r="K19" s="462"/>
      <c r="L19" s="462"/>
      <c r="M19" s="56"/>
      <c r="N19" s="56"/>
      <c r="O19" s="56"/>
      <c r="P19" s="56"/>
    </row>
    <row r="20" spans="1:16" ht="235.5" customHeight="1">
      <c r="A20" s="480"/>
      <c r="B20" s="829" t="s">
        <v>167</v>
      </c>
      <c r="C20" s="829"/>
      <c r="D20" s="829"/>
      <c r="E20" s="829"/>
      <c r="F20" s="829"/>
      <c r="G20" s="829"/>
      <c r="H20" s="829"/>
      <c r="I20" s="829"/>
      <c r="J20" s="440"/>
      <c r="K20" s="56"/>
      <c r="L20" s="56"/>
      <c r="M20" s="56"/>
      <c r="N20" s="56"/>
      <c r="O20" s="56"/>
      <c r="P20" s="56"/>
    </row>
    <row r="21" spans="1:16" ht="19.5" customHeight="1">
      <c r="A21" s="483"/>
      <c r="B21" s="830"/>
      <c r="C21" s="830"/>
      <c r="D21" s="830"/>
      <c r="E21" s="830"/>
      <c r="F21" s="830"/>
      <c r="G21" s="830"/>
      <c r="H21" s="830"/>
      <c r="I21" s="830"/>
      <c r="J21" s="484"/>
      <c r="K21" s="56"/>
      <c r="L21" s="56"/>
      <c r="M21" s="56"/>
      <c r="N21" s="56"/>
      <c r="O21" s="56"/>
      <c r="P21" s="56"/>
    </row>
    <row r="22" spans="1:16" ht="19.5" customHeight="1">
      <c r="A22" s="483"/>
      <c r="B22" s="826"/>
      <c r="C22" s="826"/>
      <c r="D22" s="826"/>
      <c r="E22" s="826"/>
      <c r="F22" s="826"/>
      <c r="G22" s="826"/>
      <c r="H22" s="826"/>
      <c r="I22" s="826"/>
      <c r="J22" s="484"/>
      <c r="K22" s="56"/>
      <c r="L22" s="56"/>
      <c r="M22" s="56"/>
      <c r="N22" s="56"/>
      <c r="O22" s="56"/>
      <c r="P22" s="56"/>
    </row>
    <row r="23" spans="1:16" ht="19.5" customHeight="1">
      <c r="A23" s="483"/>
      <c r="B23" s="826"/>
      <c r="C23" s="826"/>
      <c r="D23" s="826"/>
      <c r="E23" s="826"/>
      <c r="F23" s="826"/>
      <c r="G23" s="826"/>
      <c r="H23" s="826"/>
      <c r="I23" s="826"/>
      <c r="J23" s="484"/>
      <c r="K23" s="56"/>
      <c r="L23" s="56"/>
      <c r="M23" s="56"/>
      <c r="N23" s="56"/>
      <c r="O23" s="56"/>
      <c r="P23" s="56"/>
    </row>
    <row r="24" spans="1:16" ht="19.5" customHeight="1" thickBot="1">
      <c r="A24" s="485"/>
      <c r="B24" s="827"/>
      <c r="C24" s="827"/>
      <c r="D24" s="827"/>
      <c r="E24" s="827"/>
      <c r="F24" s="827"/>
      <c r="G24" s="827"/>
      <c r="H24" s="827"/>
      <c r="I24" s="827"/>
      <c r="J24" s="486"/>
      <c r="K24" s="56"/>
      <c r="L24" s="56"/>
      <c r="M24" s="56"/>
      <c r="N24" s="56"/>
      <c r="O24" s="56"/>
      <c r="P24" s="56"/>
    </row>
    <row r="25" spans="1:16" ht="12.75">
      <c r="A25" s="56"/>
      <c r="B25" s="56"/>
      <c r="C25" s="56"/>
      <c r="D25" s="56"/>
      <c r="E25" s="56"/>
      <c r="F25" s="56"/>
      <c r="G25" s="56"/>
      <c r="H25" s="56"/>
      <c r="I25" s="56"/>
      <c r="J25" s="56"/>
      <c r="K25" s="56"/>
      <c r="L25" s="56"/>
      <c r="M25" s="56"/>
      <c r="N25" s="56"/>
      <c r="O25" s="56"/>
      <c r="P25" s="56"/>
    </row>
    <row r="26" spans="1:16" ht="12.75">
      <c r="A26" s="56"/>
      <c r="B26" s="56"/>
      <c r="C26" s="56"/>
      <c r="D26" s="56"/>
      <c r="E26" s="56"/>
      <c r="F26" s="56"/>
      <c r="G26" s="56"/>
      <c r="H26" s="56"/>
      <c r="I26" s="56"/>
      <c r="J26" s="56"/>
      <c r="K26" s="56"/>
      <c r="L26" s="56"/>
      <c r="M26" s="56"/>
      <c r="N26" s="56"/>
      <c r="O26" s="56"/>
      <c r="P26" s="56"/>
    </row>
    <row r="27" spans="1:16" ht="12.75">
      <c r="A27" s="56"/>
      <c r="B27" s="56"/>
      <c r="C27" s="56"/>
      <c r="D27" s="56"/>
      <c r="E27" s="56"/>
      <c r="F27" s="56"/>
      <c r="G27" s="56"/>
      <c r="H27" s="56"/>
      <c r="I27" s="56"/>
      <c r="J27" s="56"/>
      <c r="K27" s="56"/>
      <c r="L27" s="56"/>
      <c r="M27" s="56"/>
      <c r="N27" s="56"/>
      <c r="O27" s="56"/>
      <c r="P27" s="56"/>
    </row>
    <row r="28" spans="1:16" ht="12.75">
      <c r="A28" s="56"/>
      <c r="B28" s="56"/>
      <c r="C28" s="56"/>
      <c r="D28" s="56"/>
      <c r="E28" s="56"/>
      <c r="F28" s="56"/>
      <c r="G28" s="56"/>
      <c r="H28" s="56"/>
      <c r="I28" s="56"/>
      <c r="J28" s="56"/>
      <c r="K28" s="56"/>
      <c r="L28" s="56"/>
      <c r="M28" s="56"/>
      <c r="N28" s="56"/>
      <c r="O28" s="56"/>
      <c r="P28" s="56"/>
    </row>
    <row r="29" spans="1:16" ht="12.75">
      <c r="A29" s="56"/>
      <c r="B29" s="56"/>
      <c r="C29" s="56"/>
      <c r="D29" s="56"/>
      <c r="E29" s="56"/>
      <c r="F29" s="56"/>
      <c r="G29" s="56"/>
      <c r="H29" s="56"/>
      <c r="I29" s="56"/>
      <c r="J29" s="56"/>
      <c r="K29" s="56"/>
      <c r="L29" s="56"/>
      <c r="M29" s="56"/>
      <c r="N29" s="56"/>
      <c r="O29" s="56"/>
      <c r="P29" s="56"/>
    </row>
    <row r="30" spans="1:16" ht="12.75">
      <c r="A30" s="56"/>
      <c r="B30" s="56"/>
      <c r="C30" s="56"/>
      <c r="D30" s="56"/>
      <c r="E30" s="56"/>
      <c r="F30" s="56"/>
      <c r="G30" s="56"/>
      <c r="H30" s="56"/>
      <c r="I30" s="56"/>
      <c r="J30" s="56"/>
      <c r="K30" s="56"/>
      <c r="L30" s="56"/>
      <c r="M30" s="56"/>
      <c r="N30" s="56"/>
      <c r="O30" s="56"/>
      <c r="P30" s="56"/>
    </row>
    <row r="31" spans="1:16" ht="12.75">
      <c r="A31" s="56"/>
      <c r="B31" s="56"/>
      <c r="C31" s="56"/>
      <c r="D31" s="56"/>
      <c r="E31" s="56"/>
      <c r="F31" s="56"/>
      <c r="G31" s="56"/>
      <c r="H31" s="56"/>
      <c r="I31" s="56"/>
      <c r="J31" s="56"/>
      <c r="K31" s="56"/>
      <c r="L31" s="56"/>
      <c r="M31" s="56"/>
      <c r="N31" s="56"/>
      <c r="O31" s="56"/>
      <c r="P31" s="56"/>
    </row>
    <row r="32" spans="1:16" ht="12.75">
      <c r="A32" s="56"/>
      <c r="B32" s="56"/>
      <c r="C32" s="56"/>
      <c r="D32" s="56"/>
      <c r="E32" s="56"/>
      <c r="F32" s="56"/>
      <c r="G32" s="56"/>
      <c r="H32" s="56"/>
      <c r="I32" s="56"/>
      <c r="J32" s="56"/>
      <c r="K32" s="56"/>
      <c r="L32" s="56"/>
      <c r="M32" s="56"/>
      <c r="N32" s="56"/>
      <c r="O32" s="56"/>
      <c r="P32" s="56"/>
    </row>
    <row r="33" spans="1:16" ht="12.75">
      <c r="A33" s="56"/>
      <c r="B33" s="56"/>
      <c r="C33" s="56"/>
      <c r="D33" s="56"/>
      <c r="E33" s="56"/>
      <c r="F33" s="56"/>
      <c r="G33" s="56"/>
      <c r="H33" s="56"/>
      <c r="I33" s="56"/>
      <c r="J33" s="56"/>
      <c r="K33" s="56"/>
      <c r="L33" s="56"/>
      <c r="M33" s="56"/>
      <c r="N33" s="56"/>
      <c r="O33" s="56"/>
      <c r="P33" s="56"/>
    </row>
    <row r="34" spans="1:16" ht="12.75">
      <c r="A34" s="56"/>
      <c r="B34" s="56"/>
      <c r="C34" s="56"/>
      <c r="D34" s="56"/>
      <c r="E34" s="56"/>
      <c r="F34" s="56"/>
      <c r="G34" s="56"/>
      <c r="H34" s="56"/>
      <c r="I34" s="56"/>
      <c r="J34" s="56"/>
      <c r="K34" s="56"/>
      <c r="L34" s="56"/>
      <c r="M34" s="56"/>
      <c r="N34" s="56"/>
      <c r="O34" s="56"/>
      <c r="P34" s="56"/>
    </row>
    <row r="35" spans="1:16" ht="12.75">
      <c r="A35" s="56"/>
      <c r="B35" s="56"/>
      <c r="C35" s="56"/>
      <c r="D35" s="56"/>
      <c r="E35" s="56"/>
      <c r="F35" s="56"/>
      <c r="G35" s="56"/>
      <c r="H35" s="56"/>
      <c r="I35" s="56"/>
      <c r="J35" s="56"/>
      <c r="K35" s="56"/>
      <c r="L35" s="56"/>
      <c r="M35" s="56"/>
      <c r="N35" s="56"/>
      <c r="O35" s="56"/>
      <c r="P35" s="56"/>
    </row>
    <row r="36" spans="1:16" ht="12.75">
      <c r="A36" s="56"/>
      <c r="B36" s="56"/>
      <c r="C36" s="56"/>
      <c r="D36" s="56"/>
      <c r="E36" s="56"/>
      <c r="F36" s="56"/>
      <c r="G36" s="56"/>
      <c r="H36" s="56"/>
      <c r="I36" s="56"/>
      <c r="J36" s="56"/>
      <c r="K36" s="56"/>
      <c r="L36" s="56"/>
      <c r="M36" s="56"/>
      <c r="N36" s="56"/>
      <c r="O36" s="56"/>
      <c r="P36" s="56"/>
    </row>
    <row r="37" spans="1:16" ht="12.75">
      <c r="A37" s="56"/>
      <c r="B37" s="56"/>
      <c r="C37" s="56"/>
      <c r="D37" s="56"/>
      <c r="E37" s="56"/>
      <c r="F37" s="56"/>
      <c r="G37" s="56"/>
      <c r="H37" s="56"/>
      <c r="I37" s="56"/>
      <c r="J37" s="56"/>
      <c r="K37" s="56"/>
      <c r="L37" s="56"/>
      <c r="M37" s="56"/>
      <c r="N37" s="56"/>
      <c r="O37" s="56"/>
      <c r="P37" s="56"/>
    </row>
    <row r="38" spans="1:16" ht="12.75">
      <c r="A38" s="56"/>
      <c r="B38" s="56"/>
      <c r="C38" s="56"/>
      <c r="D38" s="56"/>
      <c r="E38" s="56"/>
      <c r="F38" s="56"/>
      <c r="G38" s="56"/>
      <c r="H38" s="56"/>
      <c r="I38" s="56"/>
      <c r="J38" s="56"/>
      <c r="K38" s="56"/>
      <c r="L38" s="56"/>
      <c r="M38" s="56"/>
      <c r="N38" s="56"/>
      <c r="O38" s="56"/>
      <c r="P38" s="56"/>
    </row>
    <row r="39" spans="1:16" ht="12.75">
      <c r="A39" s="56"/>
      <c r="B39" s="56"/>
      <c r="C39" s="56"/>
      <c r="D39" s="56"/>
      <c r="E39" s="56"/>
      <c r="F39" s="56"/>
      <c r="G39" s="56"/>
      <c r="H39" s="56"/>
      <c r="I39" s="56"/>
      <c r="J39" s="56"/>
      <c r="K39" s="56"/>
      <c r="L39" s="56"/>
      <c r="M39" s="56"/>
      <c r="N39" s="56"/>
      <c r="O39" s="56"/>
      <c r="P39" s="56"/>
    </row>
    <row r="40" spans="1:16" ht="12.75">
      <c r="A40" s="56"/>
      <c r="B40" s="56"/>
      <c r="C40" s="56"/>
      <c r="D40" s="56"/>
      <c r="E40" s="56"/>
      <c r="F40" s="56"/>
      <c r="G40" s="56"/>
      <c r="H40" s="56"/>
      <c r="I40" s="56"/>
      <c r="J40" s="56"/>
      <c r="K40" s="56"/>
      <c r="L40" s="56"/>
      <c r="M40" s="56"/>
      <c r="N40" s="56"/>
      <c r="O40" s="56"/>
      <c r="P40" s="56"/>
    </row>
    <row r="41" spans="1:16" ht="12.75">
      <c r="A41" s="56"/>
      <c r="B41" s="56"/>
      <c r="C41" s="56"/>
      <c r="D41" s="56"/>
      <c r="E41" s="56"/>
      <c r="F41" s="56"/>
      <c r="G41" s="56"/>
      <c r="H41" s="56"/>
      <c r="I41" s="56"/>
      <c r="J41" s="56"/>
      <c r="K41" s="56"/>
      <c r="L41" s="56"/>
      <c r="M41" s="56"/>
      <c r="N41" s="56"/>
      <c r="O41" s="56"/>
      <c r="P41" s="56"/>
    </row>
    <row r="42" spans="1:16" ht="12.75">
      <c r="A42" s="56"/>
      <c r="B42" s="56"/>
      <c r="C42" s="56"/>
      <c r="D42" s="56"/>
      <c r="E42" s="56"/>
      <c r="F42" s="56"/>
      <c r="G42" s="56"/>
      <c r="H42" s="56"/>
      <c r="I42" s="56"/>
      <c r="J42" s="56"/>
      <c r="K42" s="56"/>
      <c r="L42" s="56"/>
      <c r="M42" s="56"/>
      <c r="N42" s="56"/>
      <c r="O42" s="56"/>
      <c r="P42" s="56"/>
    </row>
    <row r="43" spans="1:16" ht="12.75">
      <c r="A43" s="56"/>
      <c r="B43" s="56"/>
      <c r="C43" s="56"/>
      <c r="D43" s="56"/>
      <c r="E43" s="56"/>
      <c r="F43" s="56"/>
      <c r="G43" s="56"/>
      <c r="H43" s="56"/>
      <c r="I43" s="56"/>
      <c r="J43" s="56"/>
      <c r="K43" s="56"/>
      <c r="L43" s="56"/>
      <c r="M43" s="56"/>
      <c r="N43" s="56"/>
      <c r="O43" s="56"/>
      <c r="P43" s="56"/>
    </row>
    <row r="44" spans="1:16" ht="12.75">
      <c r="A44" s="56"/>
      <c r="B44" s="56"/>
      <c r="C44" s="56"/>
      <c r="D44" s="56"/>
      <c r="E44" s="56"/>
      <c r="F44" s="56"/>
      <c r="G44" s="56"/>
      <c r="H44" s="56"/>
      <c r="I44" s="56"/>
      <c r="J44" s="56"/>
      <c r="K44" s="56"/>
      <c r="L44" s="56"/>
      <c r="M44" s="56"/>
      <c r="N44" s="56"/>
      <c r="O44" s="56"/>
      <c r="P44" s="56"/>
    </row>
    <row r="45" spans="1:16" ht="12.75">
      <c r="A45" s="56"/>
      <c r="B45" s="56"/>
      <c r="C45" s="56"/>
      <c r="D45" s="56"/>
      <c r="E45" s="56"/>
      <c r="F45" s="56"/>
      <c r="G45" s="56"/>
      <c r="H45" s="56"/>
      <c r="I45" s="56"/>
      <c r="J45" s="56"/>
      <c r="K45" s="56"/>
      <c r="L45" s="56"/>
      <c r="M45" s="56"/>
      <c r="N45" s="56"/>
      <c r="O45" s="56"/>
      <c r="P45" s="56"/>
    </row>
  </sheetData>
  <sheetProtection password="CD96" sheet="1" objects="1" scenarios="1"/>
  <mergeCells count="30">
    <mergeCell ref="B6:I6"/>
    <mergeCell ref="B7:C7"/>
    <mergeCell ref="B8:E8"/>
    <mergeCell ref="D10:E10"/>
    <mergeCell ref="F10:H10"/>
    <mergeCell ref="B1:H1"/>
    <mergeCell ref="A2:J2"/>
    <mergeCell ref="B3:I3"/>
    <mergeCell ref="A5:J5"/>
    <mergeCell ref="D13:E13"/>
    <mergeCell ref="F13:H13"/>
    <mergeCell ref="D14:E14"/>
    <mergeCell ref="F14:H14"/>
    <mergeCell ref="D11:E11"/>
    <mergeCell ref="F11:H11"/>
    <mergeCell ref="D12:E12"/>
    <mergeCell ref="F12:H12"/>
    <mergeCell ref="L14:L17"/>
    <mergeCell ref="D15:E15"/>
    <mergeCell ref="F15:H15"/>
    <mergeCell ref="D16:E16"/>
    <mergeCell ref="F16:H16"/>
    <mergeCell ref="D17:E17"/>
    <mergeCell ref="F17:H17"/>
    <mergeCell ref="B23:I23"/>
    <mergeCell ref="B24:I24"/>
    <mergeCell ref="C19:I19"/>
    <mergeCell ref="B20:I20"/>
    <mergeCell ref="B21:I21"/>
    <mergeCell ref="B22:I22"/>
  </mergeCells>
  <conditionalFormatting sqref="E7">
    <cfRule type="expression" priority="1" dxfId="7" stopIfTrue="1">
      <formula>T1&lt;&gt;0</formula>
    </cfRule>
  </conditionalFormatting>
  <conditionalFormatting sqref="G7">
    <cfRule type="expression" priority="2" dxfId="7" stopIfTrue="1">
      <formula>T1=0</formula>
    </cfRule>
  </conditionalFormatting>
  <conditionalFormatting sqref="L13">
    <cfRule type="expression" priority="3" dxfId="56" stopIfTrue="1">
      <formula>T1&lt;&gt;T2</formula>
    </cfRule>
    <cfRule type="expression" priority="4" dxfId="59" stopIfTrue="1">
      <formula>T1=T2</formula>
    </cfRule>
  </conditionalFormatting>
  <conditionalFormatting sqref="I11:I17 C11:C17">
    <cfRule type="cellIs" priority="5" dxfId="49" operator="greaterThan" stopIfTrue="1">
      <formula>0</formula>
    </cfRule>
    <cfRule type="cellIs" priority="6" dxfId="50" operator="lessThan" stopIfTrue="1">
      <formula>0</formula>
    </cfRule>
  </conditionalFormatting>
  <conditionalFormatting sqref="L14:L17">
    <cfRule type="expression" priority="7" dxfId="56" stopIfTrue="1">
      <formula>T1&lt;&gt;T2</formula>
    </cfRule>
    <cfRule type="expression" priority="8" dxfId="59" stopIfTrue="1">
      <formula>T1=T2</formula>
    </cfRule>
  </conditionalFormatting>
  <dataValidations count="1">
    <dataValidation type="decimal" allowBlank="1" showInputMessage="1" showErrorMessage="1" errorTitle="ATTENTION" error="Vous devez inscrire un nombre." sqref="C11:C17 I11:I17">
      <formula1>-100000</formula1>
      <formula2>100000</formula2>
    </dataValidation>
  </dataValidations>
  <printOptions/>
  <pageMargins left="0.36" right="0.39" top="0.14" bottom="0.27" header="0.22" footer="0.2"/>
  <pageSetup horizontalDpi="1200" verticalDpi="1200" orientation="portrait" paperSize="9" scale="86" r:id="rId2"/>
  <drawing r:id="rId1"/>
</worksheet>
</file>

<file path=xl/worksheets/sheet8.xml><?xml version="1.0" encoding="utf-8"?>
<worksheet xmlns="http://schemas.openxmlformats.org/spreadsheetml/2006/main" xmlns:r="http://schemas.openxmlformats.org/officeDocument/2006/relationships">
  <sheetPr codeName="Feuil1"/>
  <dimension ref="A1:X166"/>
  <sheetViews>
    <sheetView zoomScalePageLayoutView="0" workbookViewId="0" topLeftCell="A1">
      <selection activeCell="E6" sqref="E6"/>
    </sheetView>
  </sheetViews>
  <sheetFormatPr defaultColWidth="11.421875" defaultRowHeight="12.75"/>
  <cols>
    <col min="1" max="1" width="3.140625" style="78" customWidth="1"/>
    <col min="2" max="2" width="9.57421875" style="85" customWidth="1"/>
    <col min="3" max="3" width="37.8515625" style="85" customWidth="1"/>
    <col min="4" max="4" width="1.57421875" style="76" customWidth="1"/>
    <col min="5" max="5" width="19.421875" style="77" customWidth="1"/>
    <col min="6" max="6" width="3.140625" style="77" customWidth="1"/>
    <col min="7" max="7" width="22.7109375" style="82" customWidth="1"/>
    <col min="8" max="8" width="9.7109375" style="78" customWidth="1"/>
    <col min="9" max="12" width="11.421875" style="83" customWidth="1"/>
    <col min="13" max="19" width="11.421875" style="78" customWidth="1"/>
    <col min="20" max="20" width="42.8515625" style="78" customWidth="1"/>
    <col min="21" max="16384" width="11.421875" style="78" customWidth="1"/>
  </cols>
  <sheetData>
    <row r="1" spans="1:24" s="75" customFormat="1" ht="30" customHeight="1" thickBot="1" thickTop="1">
      <c r="A1" s="90"/>
      <c r="B1" s="857"/>
      <c r="C1" s="858"/>
      <c r="D1" s="98"/>
      <c r="E1" s="99"/>
      <c r="F1" s="99"/>
      <c r="G1" s="100"/>
      <c r="H1" s="97"/>
      <c r="I1" s="143"/>
      <c r="J1" s="143"/>
      <c r="K1" s="143"/>
      <c r="L1" s="143"/>
      <c r="M1" s="348"/>
      <c r="N1" s="348"/>
      <c r="O1" s="348"/>
      <c r="P1" s="348"/>
      <c r="Q1" s="348"/>
      <c r="R1" s="348" t="str">
        <f>RIGHT(G2,2)</f>
        <v>20</v>
      </c>
      <c r="S1" s="348"/>
      <c r="T1" s="488" t="s">
        <v>168</v>
      </c>
      <c r="U1" s="348"/>
      <c r="V1" s="348"/>
      <c r="W1" s="348"/>
      <c r="X1" s="348"/>
    </row>
    <row r="2" spans="1:24" ht="21.75" customHeight="1" thickBot="1" thickTop="1">
      <c r="A2" s="91"/>
      <c r="B2" s="859"/>
      <c r="C2" s="859"/>
      <c r="D2" s="102"/>
      <c r="E2" s="866" t="s">
        <v>37</v>
      </c>
      <c r="F2" s="867"/>
      <c r="G2" s="108">
        <v>2020</v>
      </c>
      <c r="H2" s="95"/>
      <c r="I2" s="143"/>
      <c r="J2" s="143"/>
      <c r="K2" s="143"/>
      <c r="L2" s="143"/>
      <c r="M2" s="349"/>
      <c r="N2" s="349"/>
      <c r="O2" s="349"/>
      <c r="P2" s="349"/>
      <c r="Q2" s="349"/>
      <c r="R2" s="349"/>
      <c r="S2" s="349"/>
      <c r="T2" s="349" t="s">
        <v>174</v>
      </c>
      <c r="U2" s="349"/>
      <c r="V2" s="349"/>
      <c r="W2" s="349"/>
      <c r="X2" s="349"/>
    </row>
    <row r="3" spans="1:24" ht="21.75" customHeight="1" thickBot="1" thickTop="1">
      <c r="A3" s="91"/>
      <c r="B3" s="79" t="s">
        <v>70</v>
      </c>
      <c r="C3" s="73" t="s">
        <v>75</v>
      </c>
      <c r="D3" s="102"/>
      <c r="E3" s="868" t="s">
        <v>69</v>
      </c>
      <c r="F3" s="869"/>
      <c r="G3" s="86"/>
      <c r="H3" s="95"/>
      <c r="I3" s="143"/>
      <c r="J3" s="345"/>
      <c r="K3" s="143"/>
      <c r="L3" s="143"/>
      <c r="M3" s="349"/>
      <c r="N3" s="349"/>
      <c r="O3" s="349"/>
      <c r="P3" s="349"/>
      <c r="Q3" s="349"/>
      <c r="R3" s="349"/>
      <c r="S3" s="349"/>
      <c r="T3" s="489" t="s">
        <v>169</v>
      </c>
      <c r="U3" s="349"/>
      <c r="V3" s="349"/>
      <c r="W3" s="349"/>
      <c r="X3" s="349"/>
    </row>
    <row r="4" spans="1:24" ht="21.75" customHeight="1" thickTop="1">
      <c r="A4" s="91"/>
      <c r="B4" s="80" t="s">
        <v>29</v>
      </c>
      <c r="C4" s="72" t="s">
        <v>74</v>
      </c>
      <c r="D4" s="103"/>
      <c r="E4" s="870"/>
      <c r="F4" s="871"/>
      <c r="G4" s="872"/>
      <c r="H4" s="95"/>
      <c r="I4" s="143"/>
      <c r="J4" s="143"/>
      <c r="K4" s="143"/>
      <c r="L4" s="143"/>
      <c r="M4" s="349"/>
      <c r="N4" s="349"/>
      <c r="O4" s="349"/>
      <c r="P4" s="349"/>
      <c r="Q4" s="349"/>
      <c r="R4" s="349"/>
      <c r="S4" s="349"/>
      <c r="T4" s="491"/>
      <c r="U4" s="349"/>
      <c r="V4" s="349"/>
      <c r="W4" s="349"/>
      <c r="X4" s="349"/>
    </row>
    <row r="5" spans="1:24" ht="21.75" customHeight="1">
      <c r="A5" s="91"/>
      <c r="B5" s="81" t="s">
        <v>71</v>
      </c>
      <c r="C5" s="74">
        <v>31000</v>
      </c>
      <c r="D5" s="102"/>
      <c r="E5" s="365" t="str">
        <f>IF(F6="","Banque","")</f>
        <v>Banque</v>
      </c>
      <c r="F5" s="203"/>
      <c r="G5" s="873" t="s">
        <v>87</v>
      </c>
      <c r="H5" s="95"/>
      <c r="I5" s="143"/>
      <c r="J5" s="143"/>
      <c r="K5" s="143"/>
      <c r="L5" s="143"/>
      <c r="M5" s="349"/>
      <c r="N5" s="349"/>
      <c r="O5" s="349"/>
      <c r="P5" s="349"/>
      <c r="Q5" s="349"/>
      <c r="R5" s="349"/>
      <c r="S5" s="349"/>
      <c r="T5" s="491"/>
      <c r="U5" s="349"/>
      <c r="V5" s="349"/>
      <c r="W5" s="349"/>
      <c r="X5" s="349"/>
    </row>
    <row r="6" spans="1:24" ht="21.75" customHeight="1" thickBot="1">
      <c r="A6" s="91"/>
      <c r="B6" s="445" t="s">
        <v>72</v>
      </c>
      <c r="C6" s="443" t="s">
        <v>73</v>
      </c>
      <c r="D6" s="104"/>
      <c r="E6" s="366" t="str">
        <f>IF(F5="","Banque Postale","")</f>
        <v>Banque Postale</v>
      </c>
      <c r="F6" s="344"/>
      <c r="G6" s="874"/>
      <c r="H6" s="95"/>
      <c r="I6" s="143"/>
      <c r="J6" s="143"/>
      <c r="K6" s="143"/>
      <c r="L6" s="143"/>
      <c r="M6" s="349"/>
      <c r="N6" s="349"/>
      <c r="O6" s="349"/>
      <c r="P6" s="349"/>
      <c r="Q6" s="349"/>
      <c r="R6" s="349"/>
      <c r="S6" s="349"/>
      <c r="T6" s="491"/>
      <c r="U6" s="349"/>
      <c r="V6" s="349"/>
      <c r="W6" s="349"/>
      <c r="X6" s="349"/>
    </row>
    <row r="7" spans="1:24" s="75" customFormat="1" ht="21.75" customHeight="1" thickBot="1" thickTop="1">
      <c r="A7" s="91"/>
      <c r="B7" s="446" t="s">
        <v>144</v>
      </c>
      <c r="C7" s="444">
        <v>102030405</v>
      </c>
      <c r="D7" s="104"/>
      <c r="E7" s="106"/>
      <c r="F7" s="106"/>
      <c r="G7" s="107"/>
      <c r="H7" s="95"/>
      <c r="I7" s="143"/>
      <c r="J7" s="143"/>
      <c r="K7" s="143"/>
      <c r="L7" s="143"/>
      <c r="M7" s="348"/>
      <c r="N7" s="348"/>
      <c r="O7" s="348"/>
      <c r="P7" s="348"/>
      <c r="Q7" s="348"/>
      <c r="R7" s="348"/>
      <c r="S7" s="348"/>
      <c r="T7" s="491"/>
      <c r="U7" s="348"/>
      <c r="V7" s="348"/>
      <c r="W7" s="348"/>
      <c r="X7" s="348"/>
    </row>
    <row r="8" spans="1:24" ht="21.75" customHeight="1" thickTop="1">
      <c r="A8" s="92"/>
      <c r="B8" s="853" t="str">
        <f>CONCATENATE("Nom du mandataire pour l'année scolaire ",G2," - ",G2+1)</f>
        <v>Nom du mandataire pour l'année scolaire 2020 - 2021</v>
      </c>
      <c r="C8" s="854"/>
      <c r="D8" s="102"/>
      <c r="E8" s="860" t="str">
        <f>CONCATENATE("Report au 31 Août  ",G2," en Euro")</f>
        <v>Report au 31 Août  2020 en Euro</v>
      </c>
      <c r="F8" s="861"/>
      <c r="G8" s="862"/>
      <c r="H8" s="95"/>
      <c r="I8" s="143"/>
      <c r="J8" s="143"/>
      <c r="K8" s="143"/>
      <c r="L8" s="143"/>
      <c r="M8" s="349"/>
      <c r="N8" s="349"/>
      <c r="O8" s="349"/>
      <c r="P8" s="349"/>
      <c r="Q8" s="349"/>
      <c r="R8" s="349"/>
      <c r="S8" s="349"/>
      <c r="T8" s="491"/>
      <c r="U8" s="349"/>
      <c r="V8" s="349"/>
      <c r="W8" s="349"/>
      <c r="X8" s="349"/>
    </row>
    <row r="9" spans="1:24" ht="21.75" customHeight="1" thickBot="1">
      <c r="A9" s="91"/>
      <c r="B9" s="855" t="s">
        <v>175</v>
      </c>
      <c r="C9" s="856"/>
      <c r="D9" s="105"/>
      <c r="E9" s="863"/>
      <c r="F9" s="864"/>
      <c r="G9" s="865"/>
      <c r="H9" s="95"/>
      <c r="I9" s="143"/>
      <c r="J9" s="143"/>
      <c r="K9" s="143"/>
      <c r="L9" s="143"/>
      <c r="M9" s="349"/>
      <c r="N9" s="349"/>
      <c r="O9" s="349"/>
      <c r="P9" s="349"/>
      <c r="Q9" s="349"/>
      <c r="R9" s="349"/>
      <c r="S9" s="349"/>
      <c r="T9" s="490"/>
      <c r="U9" s="349"/>
      <c r="V9" s="349"/>
      <c r="W9" s="349"/>
      <c r="X9" s="349"/>
    </row>
    <row r="10" spans="1:24" ht="21.75" customHeight="1" thickTop="1">
      <c r="A10" s="91"/>
      <c r="B10" s="173"/>
      <c r="C10" s="288" t="s">
        <v>27</v>
      </c>
      <c r="D10" s="102"/>
      <c r="E10" s="878" t="str">
        <f>IF(F5="","Banque Postale","Banque")</f>
        <v>Banque Postale</v>
      </c>
      <c r="F10" s="879"/>
      <c r="G10" s="142"/>
      <c r="H10" s="95"/>
      <c r="I10" s="143"/>
      <c r="J10" s="143"/>
      <c r="K10" s="143"/>
      <c r="L10" s="143"/>
      <c r="M10" s="349"/>
      <c r="N10" s="349"/>
      <c r="O10" s="349"/>
      <c r="P10" s="349"/>
      <c r="Q10" s="349"/>
      <c r="R10" s="349"/>
      <c r="S10" s="349"/>
      <c r="T10" s="349"/>
      <c r="U10" s="349"/>
      <c r="V10" s="349"/>
      <c r="W10" s="349"/>
      <c r="X10" s="349"/>
    </row>
    <row r="11" spans="1:24" ht="21.75" customHeight="1" thickBot="1">
      <c r="A11" s="91"/>
      <c r="B11" s="186"/>
      <c r="C11" s="487"/>
      <c r="D11" s="102"/>
      <c r="E11" s="868" t="s">
        <v>43</v>
      </c>
      <c r="F11" s="869"/>
      <c r="G11" s="142"/>
      <c r="H11" s="95"/>
      <c r="I11" s="143"/>
      <c r="J11" s="143"/>
      <c r="K11" s="143"/>
      <c r="L11" s="143"/>
      <c r="M11" s="349"/>
      <c r="N11" s="349"/>
      <c r="O11" s="349"/>
      <c r="P11" s="349"/>
      <c r="Q11" s="349"/>
      <c r="R11" s="349"/>
      <c r="S11" s="349"/>
      <c r="T11" s="349"/>
      <c r="U11" s="349"/>
      <c r="V11" s="349"/>
      <c r="W11" s="349"/>
      <c r="X11" s="349"/>
    </row>
    <row r="12" spans="1:24" ht="10.5" customHeight="1" thickTop="1">
      <c r="A12" s="91"/>
      <c r="B12" s="186"/>
      <c r="C12" s="184"/>
      <c r="D12" s="102"/>
      <c r="E12" s="106"/>
      <c r="F12" s="404"/>
      <c r="G12" s="405"/>
      <c r="H12" s="95"/>
      <c r="I12" s="143"/>
      <c r="J12" s="143"/>
      <c r="K12" s="143"/>
      <c r="L12" s="143"/>
      <c r="M12" s="349"/>
      <c r="N12" s="349"/>
      <c r="O12" s="349"/>
      <c r="P12" s="349"/>
      <c r="Q12" s="349"/>
      <c r="R12" s="349"/>
      <c r="S12" s="349"/>
      <c r="T12" s="349"/>
      <c r="U12" s="349"/>
      <c r="V12" s="349"/>
      <c r="W12" s="349"/>
      <c r="X12" s="349"/>
    </row>
    <row r="13" spans="1:24" ht="19.5">
      <c r="A13" s="91"/>
      <c r="B13" s="187"/>
      <c r="C13" s="185"/>
      <c r="D13" s="104"/>
      <c r="E13" s="880"/>
      <c r="F13" s="881"/>
      <c r="G13" s="406"/>
      <c r="H13" s="95"/>
      <c r="I13" s="143"/>
      <c r="J13" s="143"/>
      <c r="K13" s="143"/>
      <c r="L13" s="143"/>
      <c r="M13" s="349"/>
      <c r="N13" s="349"/>
      <c r="O13" s="349"/>
      <c r="P13" s="349"/>
      <c r="Q13" s="349"/>
      <c r="R13" s="349"/>
      <c r="S13" s="349"/>
      <c r="T13" s="349"/>
      <c r="U13" s="349"/>
      <c r="V13" s="349"/>
      <c r="W13" s="349"/>
      <c r="X13" s="349"/>
    </row>
    <row r="14" spans="1:24" ht="13.5">
      <c r="A14" s="91"/>
      <c r="B14" s="877"/>
      <c r="C14" s="877"/>
      <c r="D14" s="877"/>
      <c r="E14" s="877"/>
      <c r="F14" s="94"/>
      <c r="G14" s="172"/>
      <c r="H14" s="95"/>
      <c r="I14" s="143"/>
      <c r="J14" s="143"/>
      <c r="K14" s="143"/>
      <c r="L14" s="143"/>
      <c r="M14" s="349"/>
      <c r="N14" s="349"/>
      <c r="O14" s="349"/>
      <c r="P14" s="349"/>
      <c r="Q14" s="349"/>
      <c r="R14" s="349"/>
      <c r="S14" s="349"/>
      <c r="T14" s="349"/>
      <c r="U14" s="349"/>
      <c r="V14" s="349"/>
      <c r="W14" s="349"/>
      <c r="X14" s="349"/>
    </row>
    <row r="15" spans="1:24" ht="18" customHeight="1" thickBot="1">
      <c r="A15" s="93"/>
      <c r="B15" s="882"/>
      <c r="C15" s="882"/>
      <c r="D15" s="96"/>
      <c r="E15" s="875"/>
      <c r="F15" s="876"/>
      <c r="G15" s="876"/>
      <c r="H15" s="346"/>
      <c r="I15" s="143"/>
      <c r="J15" s="143"/>
      <c r="K15" s="143"/>
      <c r="L15" s="143"/>
      <c r="M15" s="349"/>
      <c r="N15" s="349"/>
      <c r="O15" s="349"/>
      <c r="P15" s="349"/>
      <c r="Q15" s="349"/>
      <c r="R15" s="349"/>
      <c r="S15" s="349"/>
      <c r="T15" s="349"/>
      <c r="U15" s="349"/>
      <c r="V15" s="349"/>
      <c r="W15" s="349"/>
      <c r="X15" s="349"/>
    </row>
    <row r="16" spans="1:12" s="83" customFormat="1" ht="20.25" thickTop="1">
      <c r="A16" s="143"/>
      <c r="B16" s="144" t="s">
        <v>50</v>
      </c>
      <c r="C16" s="144"/>
      <c r="D16" s="144"/>
      <c r="E16" s="145"/>
      <c r="F16" s="145"/>
      <c r="G16" s="146"/>
      <c r="H16" s="143"/>
      <c r="I16" s="143"/>
      <c r="J16" s="143"/>
      <c r="K16" s="143"/>
      <c r="L16" s="143"/>
    </row>
    <row r="17" spans="1:12" s="83" customFormat="1" ht="19.5">
      <c r="A17" s="143"/>
      <c r="B17" s="144" t="s">
        <v>50</v>
      </c>
      <c r="C17" s="144"/>
      <c r="D17" s="144"/>
      <c r="E17" s="145"/>
      <c r="F17" s="145"/>
      <c r="G17" s="146"/>
      <c r="H17" s="143"/>
      <c r="I17" s="143"/>
      <c r="J17" s="143"/>
      <c r="K17" s="143"/>
      <c r="L17" s="143"/>
    </row>
    <row r="18" spans="1:12" s="83" customFormat="1" ht="19.5">
      <c r="A18" s="143"/>
      <c r="B18" s="144"/>
      <c r="C18" s="144"/>
      <c r="D18" s="144"/>
      <c r="E18" s="145"/>
      <c r="F18" s="145"/>
      <c r="G18" s="146"/>
      <c r="H18" s="143"/>
      <c r="I18" s="143"/>
      <c r="J18" s="143"/>
      <c r="K18" s="143"/>
      <c r="L18" s="143"/>
    </row>
    <row r="19" spans="1:12" s="83" customFormat="1" ht="19.5">
      <c r="A19" s="143"/>
      <c r="B19" s="144" t="s">
        <v>27</v>
      </c>
      <c r="C19" s="144"/>
      <c r="D19" s="144"/>
      <c r="E19" s="145"/>
      <c r="F19" s="145"/>
      <c r="G19" s="146"/>
      <c r="H19" s="143"/>
      <c r="I19" s="143"/>
      <c r="J19" s="143"/>
      <c r="K19" s="143"/>
      <c r="L19" s="143"/>
    </row>
    <row r="20" spans="1:12" s="83" customFormat="1" ht="19.5">
      <c r="A20" s="143"/>
      <c r="B20" s="144"/>
      <c r="C20" s="144"/>
      <c r="D20" s="144"/>
      <c r="E20" s="145"/>
      <c r="F20" s="145"/>
      <c r="G20" s="146"/>
      <c r="H20" s="143"/>
      <c r="I20" s="143"/>
      <c r="J20" s="143"/>
      <c r="K20" s="143"/>
      <c r="L20" s="143"/>
    </row>
    <row r="21" spans="1:12" s="83" customFormat="1" ht="19.5">
      <c r="A21" s="143"/>
      <c r="B21" s="144"/>
      <c r="C21" s="144"/>
      <c r="D21" s="144"/>
      <c r="E21" s="145"/>
      <c r="F21" s="145"/>
      <c r="G21" s="146"/>
      <c r="H21" s="143"/>
      <c r="I21" s="143"/>
      <c r="J21" s="143"/>
      <c r="K21" s="143"/>
      <c r="L21" s="143"/>
    </row>
    <row r="22" spans="1:12" s="83" customFormat="1" ht="19.5">
      <c r="A22" s="143"/>
      <c r="B22" s="144"/>
      <c r="C22" s="144"/>
      <c r="D22" s="144"/>
      <c r="E22" s="145"/>
      <c r="F22" s="145"/>
      <c r="G22" s="146"/>
      <c r="H22" s="143"/>
      <c r="I22" s="143"/>
      <c r="J22" s="143"/>
      <c r="K22" s="143"/>
      <c r="L22" s="143"/>
    </row>
    <row r="23" spans="1:12" s="83" customFormat="1" ht="19.5">
      <c r="A23" s="143"/>
      <c r="B23" s="144"/>
      <c r="C23" s="144"/>
      <c r="D23" s="144"/>
      <c r="E23" s="145"/>
      <c r="F23" s="145"/>
      <c r="G23" s="146"/>
      <c r="H23" s="143"/>
      <c r="I23" s="143"/>
      <c r="J23" s="143"/>
      <c r="K23" s="143"/>
      <c r="L23" s="143"/>
    </row>
    <row r="24" spans="1:12" s="83" customFormat="1" ht="19.5">
      <c r="A24" s="143"/>
      <c r="B24" s="144"/>
      <c r="C24" s="144"/>
      <c r="D24" s="144"/>
      <c r="E24" s="145"/>
      <c r="F24" s="145"/>
      <c r="G24" s="146"/>
      <c r="H24" s="143"/>
      <c r="I24" s="143"/>
      <c r="J24" s="143"/>
      <c r="K24" s="143"/>
      <c r="L24" s="143"/>
    </row>
    <row r="25" spans="1:12" s="83" customFormat="1" ht="19.5">
      <c r="A25" s="143"/>
      <c r="B25" s="144"/>
      <c r="C25" s="144"/>
      <c r="D25" s="144"/>
      <c r="E25" s="145"/>
      <c r="F25" s="145"/>
      <c r="G25" s="146"/>
      <c r="H25" s="143"/>
      <c r="I25" s="143"/>
      <c r="J25" s="143"/>
      <c r="K25" s="143"/>
      <c r="L25" s="143"/>
    </row>
    <row r="26" spans="1:12" s="83" customFormat="1" ht="19.5">
      <c r="A26" s="143"/>
      <c r="B26" s="144"/>
      <c r="C26" s="144"/>
      <c r="D26" s="144"/>
      <c r="E26" s="145"/>
      <c r="F26" s="145"/>
      <c r="G26" s="146"/>
      <c r="H26" s="143"/>
      <c r="I26" s="143"/>
      <c r="J26" s="143"/>
      <c r="K26" s="143"/>
      <c r="L26" s="143"/>
    </row>
    <row r="27" spans="1:12" s="83" customFormat="1" ht="19.5">
      <c r="A27" s="143"/>
      <c r="B27" s="144"/>
      <c r="C27" s="144"/>
      <c r="D27" s="144"/>
      <c r="E27" s="145"/>
      <c r="F27" s="145"/>
      <c r="G27" s="146"/>
      <c r="H27" s="143"/>
      <c r="I27" s="143"/>
      <c r="J27" s="143"/>
      <c r="K27" s="143"/>
      <c r="L27" s="143"/>
    </row>
    <row r="28" spans="1:12" s="83" customFormat="1" ht="19.5">
      <c r="A28" s="143"/>
      <c r="B28" s="144"/>
      <c r="C28" s="144"/>
      <c r="D28" s="144"/>
      <c r="E28" s="145"/>
      <c r="F28" s="145"/>
      <c r="G28" s="146"/>
      <c r="H28" s="143"/>
      <c r="I28" s="143"/>
      <c r="J28" s="143"/>
      <c r="K28" s="143"/>
      <c r="L28" s="143"/>
    </row>
    <row r="29" spans="1:12" s="83" customFormat="1" ht="19.5">
      <c r="A29" s="143"/>
      <c r="B29" s="144"/>
      <c r="C29" s="144"/>
      <c r="D29" s="144"/>
      <c r="E29" s="145"/>
      <c r="F29" s="145"/>
      <c r="G29" s="146"/>
      <c r="H29" s="143"/>
      <c r="I29" s="143"/>
      <c r="J29" s="143"/>
      <c r="K29" s="143"/>
      <c r="L29" s="143"/>
    </row>
    <row r="30" spans="1:12" s="83" customFormat="1" ht="19.5">
      <c r="A30" s="143"/>
      <c r="B30" s="144"/>
      <c r="C30" s="144"/>
      <c r="D30" s="144"/>
      <c r="E30" s="145"/>
      <c r="F30" s="145"/>
      <c r="G30" s="146"/>
      <c r="H30" s="143"/>
      <c r="I30" s="143"/>
      <c r="J30" s="143"/>
      <c r="K30" s="143"/>
      <c r="L30" s="143"/>
    </row>
    <row r="31" spans="2:7" s="83" customFormat="1" ht="19.5">
      <c r="B31" s="84"/>
      <c r="C31" s="84"/>
      <c r="D31" s="84"/>
      <c r="E31" s="101"/>
      <c r="F31" s="101"/>
      <c r="G31" s="82"/>
    </row>
    <row r="32" spans="2:7" s="83" customFormat="1" ht="19.5">
      <c r="B32" s="84"/>
      <c r="C32" s="84"/>
      <c r="D32" s="84"/>
      <c r="E32" s="101"/>
      <c r="F32" s="101"/>
      <c r="G32" s="82"/>
    </row>
    <row r="33" spans="2:7" s="83" customFormat="1" ht="19.5">
      <c r="B33" s="84"/>
      <c r="C33" s="84"/>
      <c r="D33" s="84"/>
      <c r="E33" s="101"/>
      <c r="F33" s="101"/>
      <c r="G33" s="82"/>
    </row>
    <row r="34" spans="2:7" s="83" customFormat="1" ht="19.5">
      <c r="B34" s="84"/>
      <c r="C34" s="84"/>
      <c r="D34" s="84"/>
      <c r="E34" s="101"/>
      <c r="F34" s="101"/>
      <c r="G34" s="82"/>
    </row>
    <row r="35" spans="2:7" s="83" customFormat="1" ht="19.5">
      <c r="B35" s="84"/>
      <c r="C35" s="84"/>
      <c r="D35" s="84"/>
      <c r="E35" s="101"/>
      <c r="F35" s="101"/>
      <c r="G35" s="82"/>
    </row>
    <row r="36" spans="2:7" s="83" customFormat="1" ht="19.5">
      <c r="B36" s="84"/>
      <c r="C36" s="84"/>
      <c r="D36" s="84"/>
      <c r="E36" s="101"/>
      <c r="F36" s="101"/>
      <c r="G36" s="82"/>
    </row>
    <row r="37" spans="2:7" s="83" customFormat="1" ht="19.5">
      <c r="B37" s="84"/>
      <c r="C37" s="84"/>
      <c r="D37" s="84"/>
      <c r="E37" s="101"/>
      <c r="F37" s="101"/>
      <c r="G37" s="82"/>
    </row>
    <row r="38" spans="2:7" s="83" customFormat="1" ht="19.5">
      <c r="B38" s="84"/>
      <c r="C38" s="84"/>
      <c r="D38" s="84"/>
      <c r="E38" s="101"/>
      <c r="F38" s="101"/>
      <c r="G38" s="82"/>
    </row>
    <row r="39" spans="2:7" s="83" customFormat="1" ht="19.5">
      <c r="B39" s="84"/>
      <c r="C39" s="84"/>
      <c r="D39" s="84"/>
      <c r="E39" s="101"/>
      <c r="F39" s="101"/>
      <c r="G39" s="82"/>
    </row>
    <row r="40" spans="2:7" s="83" customFormat="1" ht="19.5">
      <c r="B40" s="84"/>
      <c r="C40" s="84"/>
      <c r="D40" s="84"/>
      <c r="E40" s="101"/>
      <c r="F40" s="101"/>
      <c r="G40" s="82"/>
    </row>
    <row r="41" spans="2:7" s="83" customFormat="1" ht="19.5">
      <c r="B41" s="84"/>
      <c r="C41" s="84"/>
      <c r="D41" s="84"/>
      <c r="E41" s="101"/>
      <c r="F41" s="101"/>
      <c r="G41" s="82"/>
    </row>
    <row r="42" spans="2:7" s="83" customFormat="1" ht="19.5">
      <c r="B42" s="84"/>
      <c r="C42" s="84"/>
      <c r="D42" s="84"/>
      <c r="E42" s="101"/>
      <c r="F42" s="101"/>
      <c r="G42" s="82"/>
    </row>
    <row r="43" spans="2:7" s="83" customFormat="1" ht="19.5">
      <c r="B43" s="84"/>
      <c r="C43" s="84"/>
      <c r="D43" s="84"/>
      <c r="E43" s="101"/>
      <c r="F43" s="101"/>
      <c r="G43" s="82"/>
    </row>
    <row r="44" spans="2:7" s="83" customFormat="1" ht="19.5">
      <c r="B44" s="84"/>
      <c r="C44" s="84"/>
      <c r="D44" s="84"/>
      <c r="E44" s="101"/>
      <c r="F44" s="101"/>
      <c r="G44" s="82"/>
    </row>
    <row r="45" spans="2:7" s="83" customFormat="1" ht="19.5">
      <c r="B45" s="84"/>
      <c r="C45" s="84"/>
      <c r="D45" s="84"/>
      <c r="E45" s="101"/>
      <c r="F45" s="101"/>
      <c r="G45" s="82"/>
    </row>
    <row r="46" spans="2:7" s="83" customFormat="1" ht="19.5">
      <c r="B46" s="84"/>
      <c r="C46" s="84"/>
      <c r="D46" s="84"/>
      <c r="E46" s="101"/>
      <c r="F46" s="101"/>
      <c r="G46" s="82"/>
    </row>
    <row r="47" spans="2:7" s="83" customFormat="1" ht="19.5">
      <c r="B47" s="84"/>
      <c r="C47" s="84"/>
      <c r="D47" s="84"/>
      <c r="E47" s="101"/>
      <c r="F47" s="101"/>
      <c r="G47" s="82"/>
    </row>
    <row r="48" spans="2:7" s="83" customFormat="1" ht="19.5">
      <c r="B48" s="84"/>
      <c r="C48" s="84"/>
      <c r="D48" s="84"/>
      <c r="E48" s="101"/>
      <c r="F48" s="101"/>
      <c r="G48" s="82"/>
    </row>
    <row r="49" spans="2:7" s="83" customFormat="1" ht="19.5">
      <c r="B49" s="84"/>
      <c r="C49" s="84"/>
      <c r="D49" s="84"/>
      <c r="E49" s="101"/>
      <c r="F49" s="101"/>
      <c r="G49" s="82"/>
    </row>
    <row r="50" spans="2:7" s="83" customFormat="1" ht="19.5">
      <c r="B50" s="84"/>
      <c r="C50" s="84"/>
      <c r="D50" s="84"/>
      <c r="E50" s="101"/>
      <c r="F50" s="101"/>
      <c r="G50" s="82"/>
    </row>
    <row r="51" spans="2:7" s="83" customFormat="1" ht="19.5">
      <c r="B51" s="84"/>
      <c r="C51" s="84"/>
      <c r="D51" s="84"/>
      <c r="E51" s="101"/>
      <c r="F51" s="101"/>
      <c r="G51" s="82"/>
    </row>
    <row r="52" spans="2:7" s="83" customFormat="1" ht="19.5">
      <c r="B52" s="84"/>
      <c r="C52" s="84"/>
      <c r="D52" s="84"/>
      <c r="E52" s="101"/>
      <c r="F52" s="101"/>
      <c r="G52" s="82"/>
    </row>
    <row r="53" spans="2:7" s="83" customFormat="1" ht="19.5">
      <c r="B53" s="84"/>
      <c r="C53" s="84"/>
      <c r="D53" s="84"/>
      <c r="E53" s="101"/>
      <c r="F53" s="101"/>
      <c r="G53" s="82"/>
    </row>
    <row r="54" spans="2:7" s="83" customFormat="1" ht="19.5">
      <c r="B54" s="84"/>
      <c r="C54" s="84"/>
      <c r="D54" s="84"/>
      <c r="E54" s="101"/>
      <c r="F54" s="101"/>
      <c r="G54" s="82"/>
    </row>
    <row r="55" spans="2:7" s="83" customFormat="1" ht="19.5">
      <c r="B55" s="84"/>
      <c r="C55" s="84"/>
      <c r="D55" s="84"/>
      <c r="E55" s="101"/>
      <c r="F55" s="101"/>
      <c r="G55" s="82"/>
    </row>
    <row r="56" spans="2:7" s="83" customFormat="1" ht="19.5">
      <c r="B56" s="84"/>
      <c r="C56" s="84"/>
      <c r="D56" s="84"/>
      <c r="E56" s="101"/>
      <c r="F56" s="101"/>
      <c r="G56" s="82"/>
    </row>
    <row r="57" spans="2:7" s="83" customFormat="1" ht="19.5">
      <c r="B57" s="84"/>
      <c r="C57" s="84"/>
      <c r="D57" s="84"/>
      <c r="E57" s="101"/>
      <c r="F57" s="101"/>
      <c r="G57" s="82"/>
    </row>
    <row r="58" spans="2:7" s="83" customFormat="1" ht="19.5">
      <c r="B58" s="84"/>
      <c r="C58" s="84"/>
      <c r="D58" s="84"/>
      <c r="E58" s="101"/>
      <c r="F58" s="101"/>
      <c r="G58" s="82"/>
    </row>
    <row r="59" spans="2:7" s="83" customFormat="1" ht="19.5">
      <c r="B59" s="84"/>
      <c r="C59" s="84"/>
      <c r="D59" s="84"/>
      <c r="E59" s="101"/>
      <c r="F59" s="101"/>
      <c r="G59" s="82"/>
    </row>
    <row r="60" spans="2:7" s="83" customFormat="1" ht="19.5">
      <c r="B60" s="84"/>
      <c r="C60" s="84"/>
      <c r="D60" s="84"/>
      <c r="E60" s="101"/>
      <c r="F60" s="101"/>
      <c r="G60" s="82"/>
    </row>
    <row r="61" spans="2:7" s="83" customFormat="1" ht="19.5">
      <c r="B61" s="84"/>
      <c r="C61" s="84"/>
      <c r="D61" s="84"/>
      <c r="E61" s="101"/>
      <c r="F61" s="101"/>
      <c r="G61" s="82"/>
    </row>
    <row r="62" spans="2:7" s="83" customFormat="1" ht="19.5">
      <c r="B62" s="84"/>
      <c r="C62" s="84"/>
      <c r="D62" s="84"/>
      <c r="E62" s="101"/>
      <c r="F62" s="101"/>
      <c r="G62" s="82"/>
    </row>
    <row r="63" spans="2:7" s="83" customFormat="1" ht="19.5">
      <c r="B63" s="84"/>
      <c r="C63" s="84"/>
      <c r="D63" s="84"/>
      <c r="E63" s="101"/>
      <c r="F63" s="101"/>
      <c r="G63" s="82"/>
    </row>
    <row r="64" spans="2:7" s="83" customFormat="1" ht="19.5">
      <c r="B64" s="84"/>
      <c r="C64" s="84"/>
      <c r="D64" s="84"/>
      <c r="E64" s="101"/>
      <c r="F64" s="101"/>
      <c r="G64" s="82"/>
    </row>
    <row r="65" spans="2:7" s="83" customFormat="1" ht="19.5">
      <c r="B65" s="84"/>
      <c r="C65" s="84"/>
      <c r="D65" s="84"/>
      <c r="E65" s="101"/>
      <c r="F65" s="101"/>
      <c r="G65" s="82"/>
    </row>
    <row r="66" spans="2:7" s="83" customFormat="1" ht="19.5">
      <c r="B66" s="84"/>
      <c r="C66" s="84"/>
      <c r="D66" s="84"/>
      <c r="E66" s="101"/>
      <c r="F66" s="101"/>
      <c r="G66" s="82"/>
    </row>
    <row r="67" spans="2:7" s="83" customFormat="1" ht="19.5">
      <c r="B67" s="84"/>
      <c r="C67" s="84"/>
      <c r="D67" s="84"/>
      <c r="E67" s="101"/>
      <c r="F67" s="101"/>
      <c r="G67" s="82"/>
    </row>
    <row r="68" spans="2:7" s="83" customFormat="1" ht="19.5">
      <c r="B68" s="84"/>
      <c r="C68" s="84"/>
      <c r="D68" s="84"/>
      <c r="E68" s="101"/>
      <c r="F68" s="101"/>
      <c r="G68" s="82"/>
    </row>
    <row r="69" spans="2:7" s="83" customFormat="1" ht="19.5">
      <c r="B69" s="84"/>
      <c r="C69" s="84"/>
      <c r="D69" s="84"/>
      <c r="E69" s="101"/>
      <c r="F69" s="101"/>
      <c r="G69" s="82"/>
    </row>
    <row r="70" spans="2:7" s="83" customFormat="1" ht="19.5">
      <c r="B70" s="84"/>
      <c r="C70" s="84"/>
      <c r="D70" s="84"/>
      <c r="E70" s="101"/>
      <c r="F70" s="101"/>
      <c r="G70" s="82"/>
    </row>
    <row r="71" spans="2:7" s="83" customFormat="1" ht="19.5">
      <c r="B71" s="84"/>
      <c r="C71" s="84"/>
      <c r="D71" s="84"/>
      <c r="E71" s="101"/>
      <c r="F71" s="101"/>
      <c r="G71" s="82"/>
    </row>
    <row r="72" spans="2:7" s="83" customFormat="1" ht="19.5">
      <c r="B72" s="84"/>
      <c r="C72" s="84"/>
      <c r="D72" s="84"/>
      <c r="E72" s="101"/>
      <c r="F72" s="101"/>
      <c r="G72" s="82"/>
    </row>
    <row r="73" spans="2:7" s="83" customFormat="1" ht="19.5">
      <c r="B73" s="84"/>
      <c r="C73" s="84"/>
      <c r="D73" s="84"/>
      <c r="E73" s="101"/>
      <c r="F73" s="101"/>
      <c r="G73" s="82"/>
    </row>
    <row r="74" spans="2:7" s="83" customFormat="1" ht="19.5">
      <c r="B74" s="84"/>
      <c r="C74" s="84"/>
      <c r="D74" s="84"/>
      <c r="E74" s="101"/>
      <c r="F74" s="101"/>
      <c r="G74" s="82"/>
    </row>
    <row r="75" spans="2:7" s="83" customFormat="1" ht="19.5">
      <c r="B75" s="84"/>
      <c r="C75" s="84"/>
      <c r="D75" s="84"/>
      <c r="E75" s="101"/>
      <c r="F75" s="101"/>
      <c r="G75" s="82"/>
    </row>
    <row r="76" spans="2:7" s="83" customFormat="1" ht="19.5">
      <c r="B76" s="84"/>
      <c r="C76" s="84"/>
      <c r="D76" s="84"/>
      <c r="E76" s="101"/>
      <c r="F76" s="101"/>
      <c r="G76" s="82"/>
    </row>
    <row r="77" spans="2:7" s="83" customFormat="1" ht="19.5">
      <c r="B77" s="84"/>
      <c r="C77" s="84"/>
      <c r="D77" s="84"/>
      <c r="E77" s="101"/>
      <c r="F77" s="101"/>
      <c r="G77" s="82"/>
    </row>
    <row r="78" spans="2:7" s="83" customFormat="1" ht="19.5">
      <c r="B78" s="84"/>
      <c r="C78" s="84"/>
      <c r="D78" s="84"/>
      <c r="E78" s="101"/>
      <c r="F78" s="101"/>
      <c r="G78" s="82"/>
    </row>
    <row r="79" spans="2:7" s="83" customFormat="1" ht="19.5">
      <c r="B79" s="84"/>
      <c r="C79" s="84"/>
      <c r="D79" s="84"/>
      <c r="E79" s="101"/>
      <c r="F79" s="101"/>
      <c r="G79" s="82"/>
    </row>
    <row r="80" spans="2:7" s="83" customFormat="1" ht="19.5">
      <c r="B80" s="84"/>
      <c r="C80" s="84"/>
      <c r="D80" s="84"/>
      <c r="E80" s="101"/>
      <c r="F80" s="101"/>
      <c r="G80" s="82"/>
    </row>
    <row r="81" spans="2:7" s="83" customFormat="1" ht="19.5">
      <c r="B81" s="84"/>
      <c r="C81" s="84"/>
      <c r="D81" s="84"/>
      <c r="E81" s="101"/>
      <c r="F81" s="101"/>
      <c r="G81" s="82"/>
    </row>
    <row r="82" spans="2:7" s="83" customFormat="1" ht="19.5">
      <c r="B82" s="84"/>
      <c r="C82" s="84"/>
      <c r="D82" s="84"/>
      <c r="E82" s="101"/>
      <c r="F82" s="101"/>
      <c r="G82" s="82"/>
    </row>
    <row r="83" spans="2:7" s="83" customFormat="1" ht="19.5">
      <c r="B83" s="84"/>
      <c r="C83" s="84"/>
      <c r="D83" s="84"/>
      <c r="E83" s="101"/>
      <c r="F83" s="101"/>
      <c r="G83" s="82"/>
    </row>
    <row r="84" spans="2:7" s="83" customFormat="1" ht="19.5">
      <c r="B84" s="84"/>
      <c r="C84" s="84"/>
      <c r="D84" s="84"/>
      <c r="E84" s="101"/>
      <c r="F84" s="101"/>
      <c r="G84" s="82"/>
    </row>
    <row r="85" spans="2:7" s="83" customFormat="1" ht="19.5">
      <c r="B85" s="84"/>
      <c r="C85" s="84"/>
      <c r="D85" s="84"/>
      <c r="E85" s="101"/>
      <c r="F85" s="101"/>
      <c r="G85" s="82"/>
    </row>
    <row r="86" spans="2:7" s="83" customFormat="1" ht="19.5">
      <c r="B86" s="84"/>
      <c r="C86" s="84"/>
      <c r="D86" s="84"/>
      <c r="E86" s="101"/>
      <c r="F86" s="101"/>
      <c r="G86" s="82"/>
    </row>
    <row r="87" spans="2:7" s="83" customFormat="1" ht="19.5">
      <c r="B87" s="84"/>
      <c r="C87" s="84"/>
      <c r="D87" s="84"/>
      <c r="E87" s="101"/>
      <c r="F87" s="101"/>
      <c r="G87" s="82"/>
    </row>
    <row r="88" spans="2:7" s="83" customFormat="1" ht="19.5">
      <c r="B88" s="84"/>
      <c r="C88" s="84"/>
      <c r="D88" s="84"/>
      <c r="E88" s="101"/>
      <c r="F88" s="101"/>
      <c r="G88" s="82"/>
    </row>
    <row r="89" spans="2:7" s="83" customFormat="1" ht="19.5">
      <c r="B89" s="84"/>
      <c r="C89" s="84"/>
      <c r="D89" s="84"/>
      <c r="E89" s="101"/>
      <c r="F89" s="101"/>
      <c r="G89" s="82"/>
    </row>
    <row r="90" spans="2:7" s="83" customFormat="1" ht="19.5">
      <c r="B90" s="84"/>
      <c r="C90" s="84"/>
      <c r="D90" s="84"/>
      <c r="E90" s="101"/>
      <c r="F90" s="101"/>
      <c r="G90" s="82"/>
    </row>
    <row r="91" spans="2:7" s="83" customFormat="1" ht="19.5">
      <c r="B91" s="84"/>
      <c r="C91" s="84"/>
      <c r="D91" s="84"/>
      <c r="E91" s="101"/>
      <c r="F91" s="101"/>
      <c r="G91" s="82"/>
    </row>
    <row r="92" spans="2:7" s="83" customFormat="1" ht="19.5">
      <c r="B92" s="84"/>
      <c r="C92" s="84"/>
      <c r="D92" s="84"/>
      <c r="E92" s="101"/>
      <c r="F92" s="101"/>
      <c r="G92" s="82"/>
    </row>
    <row r="93" spans="2:7" s="83" customFormat="1" ht="19.5">
      <c r="B93" s="84"/>
      <c r="C93" s="84"/>
      <c r="D93" s="84"/>
      <c r="E93" s="101"/>
      <c r="F93" s="101"/>
      <c r="G93" s="82"/>
    </row>
    <row r="94" spans="2:7" s="83" customFormat="1" ht="19.5">
      <c r="B94" s="84"/>
      <c r="C94" s="84"/>
      <c r="D94" s="84"/>
      <c r="E94" s="101"/>
      <c r="F94" s="101"/>
      <c r="G94" s="82"/>
    </row>
    <row r="95" spans="2:7" s="83" customFormat="1" ht="19.5">
      <c r="B95" s="84"/>
      <c r="C95" s="84"/>
      <c r="D95" s="84"/>
      <c r="E95" s="101"/>
      <c r="F95" s="101"/>
      <c r="G95" s="82"/>
    </row>
    <row r="96" spans="2:7" s="83" customFormat="1" ht="19.5">
      <c r="B96" s="84"/>
      <c r="C96" s="84"/>
      <c r="D96" s="84"/>
      <c r="E96" s="101"/>
      <c r="F96" s="101"/>
      <c r="G96" s="82"/>
    </row>
    <row r="97" spans="2:7" s="83" customFormat="1" ht="19.5">
      <c r="B97" s="84"/>
      <c r="C97" s="84"/>
      <c r="D97" s="84"/>
      <c r="E97" s="101"/>
      <c r="F97" s="101"/>
      <c r="G97" s="82"/>
    </row>
    <row r="98" spans="2:7" s="83" customFormat="1" ht="19.5">
      <c r="B98" s="84"/>
      <c r="C98" s="84"/>
      <c r="D98" s="84"/>
      <c r="E98" s="101"/>
      <c r="F98" s="101"/>
      <c r="G98" s="82"/>
    </row>
    <row r="99" spans="2:7" s="83" customFormat="1" ht="19.5">
      <c r="B99" s="84"/>
      <c r="C99" s="84"/>
      <c r="D99" s="84"/>
      <c r="E99" s="101"/>
      <c r="F99" s="101"/>
      <c r="G99" s="82"/>
    </row>
    <row r="100" spans="2:7" s="83" customFormat="1" ht="19.5">
      <c r="B100" s="84"/>
      <c r="C100" s="84"/>
      <c r="D100" s="84"/>
      <c r="E100" s="101"/>
      <c r="F100" s="101"/>
      <c r="G100" s="82"/>
    </row>
    <row r="101" spans="2:7" s="83" customFormat="1" ht="19.5">
      <c r="B101" s="84"/>
      <c r="C101" s="84"/>
      <c r="D101" s="84"/>
      <c r="E101" s="101"/>
      <c r="F101" s="101"/>
      <c r="G101" s="82"/>
    </row>
    <row r="102" spans="2:7" s="83" customFormat="1" ht="19.5">
      <c r="B102" s="84"/>
      <c r="C102" s="84"/>
      <c r="D102" s="84"/>
      <c r="E102" s="101"/>
      <c r="F102" s="101"/>
      <c r="G102" s="82"/>
    </row>
    <row r="103" spans="2:7" s="83" customFormat="1" ht="19.5">
      <c r="B103" s="84"/>
      <c r="C103" s="84"/>
      <c r="D103" s="84"/>
      <c r="E103" s="101"/>
      <c r="F103" s="101"/>
      <c r="G103" s="82"/>
    </row>
    <row r="104" spans="2:7" s="83" customFormat="1" ht="19.5">
      <c r="B104" s="84"/>
      <c r="C104" s="84"/>
      <c r="D104" s="84"/>
      <c r="E104" s="101"/>
      <c r="F104" s="101"/>
      <c r="G104" s="82"/>
    </row>
    <row r="105" spans="2:7" s="83" customFormat="1" ht="19.5">
      <c r="B105" s="84"/>
      <c r="C105" s="84"/>
      <c r="D105" s="84"/>
      <c r="E105" s="101"/>
      <c r="F105" s="101"/>
      <c r="G105" s="82"/>
    </row>
    <row r="106" spans="2:7" s="83" customFormat="1" ht="19.5">
      <c r="B106" s="84"/>
      <c r="C106" s="84"/>
      <c r="D106" s="84"/>
      <c r="E106" s="101"/>
      <c r="F106" s="101"/>
      <c r="G106" s="82"/>
    </row>
    <row r="107" spans="2:7" s="83" customFormat="1" ht="19.5">
      <c r="B107" s="84"/>
      <c r="C107" s="84"/>
      <c r="D107" s="84"/>
      <c r="E107" s="101"/>
      <c r="F107" s="101"/>
      <c r="G107" s="82"/>
    </row>
    <row r="108" spans="2:7" s="83" customFormat="1" ht="19.5">
      <c r="B108" s="84"/>
      <c r="C108" s="84"/>
      <c r="D108" s="84"/>
      <c r="E108" s="101"/>
      <c r="F108" s="101"/>
      <c r="G108" s="82"/>
    </row>
    <row r="109" spans="2:7" s="83" customFormat="1" ht="19.5">
      <c r="B109" s="84"/>
      <c r="C109" s="84"/>
      <c r="D109" s="84"/>
      <c r="E109" s="101"/>
      <c r="F109" s="101"/>
      <c r="G109" s="82"/>
    </row>
    <row r="110" spans="2:7" s="83" customFormat="1" ht="19.5">
      <c r="B110" s="84"/>
      <c r="C110" s="84"/>
      <c r="D110" s="84"/>
      <c r="E110" s="101"/>
      <c r="F110" s="101"/>
      <c r="G110" s="82"/>
    </row>
    <row r="111" spans="2:7" s="83" customFormat="1" ht="19.5">
      <c r="B111" s="84"/>
      <c r="C111" s="84"/>
      <c r="D111" s="84"/>
      <c r="E111" s="101"/>
      <c r="F111" s="101"/>
      <c r="G111" s="82"/>
    </row>
    <row r="112" spans="2:7" s="83" customFormat="1" ht="19.5">
      <c r="B112" s="84"/>
      <c r="C112" s="84"/>
      <c r="D112" s="84"/>
      <c r="E112" s="101"/>
      <c r="F112" s="101"/>
      <c r="G112" s="82"/>
    </row>
    <row r="113" spans="2:7" s="83" customFormat="1" ht="19.5">
      <c r="B113" s="84"/>
      <c r="C113" s="84"/>
      <c r="D113" s="84"/>
      <c r="E113" s="101"/>
      <c r="F113" s="101"/>
      <c r="G113" s="82"/>
    </row>
    <row r="114" spans="2:7" s="83" customFormat="1" ht="19.5">
      <c r="B114" s="84"/>
      <c r="C114" s="84"/>
      <c r="D114" s="84"/>
      <c r="E114" s="101"/>
      <c r="F114" s="101"/>
      <c r="G114" s="82"/>
    </row>
    <row r="115" spans="2:7" s="83" customFormat="1" ht="19.5">
      <c r="B115" s="84"/>
      <c r="C115" s="84"/>
      <c r="D115" s="84"/>
      <c r="E115" s="101"/>
      <c r="F115" s="101"/>
      <c r="G115" s="82"/>
    </row>
    <row r="116" spans="2:7" s="83" customFormat="1" ht="19.5">
      <c r="B116" s="84"/>
      <c r="C116" s="84"/>
      <c r="D116" s="84"/>
      <c r="E116" s="101"/>
      <c r="F116" s="101"/>
      <c r="G116" s="82"/>
    </row>
    <row r="117" spans="2:7" s="83" customFormat="1" ht="19.5">
      <c r="B117" s="84"/>
      <c r="C117" s="84"/>
      <c r="D117" s="84"/>
      <c r="E117" s="101"/>
      <c r="F117" s="101"/>
      <c r="G117" s="82"/>
    </row>
    <row r="118" spans="2:7" s="83" customFormat="1" ht="19.5">
      <c r="B118" s="84"/>
      <c r="C118" s="84"/>
      <c r="D118" s="84"/>
      <c r="E118" s="101"/>
      <c r="F118" s="101"/>
      <c r="G118" s="82"/>
    </row>
    <row r="119" spans="2:7" s="83" customFormat="1" ht="19.5">
      <c r="B119" s="84"/>
      <c r="C119" s="84"/>
      <c r="D119" s="84"/>
      <c r="E119" s="101"/>
      <c r="F119" s="101"/>
      <c r="G119" s="82"/>
    </row>
    <row r="120" spans="2:7" s="83" customFormat="1" ht="19.5">
      <c r="B120" s="84"/>
      <c r="C120" s="84"/>
      <c r="D120" s="84"/>
      <c r="E120" s="101"/>
      <c r="F120" s="101"/>
      <c r="G120" s="82"/>
    </row>
    <row r="121" spans="2:7" s="83" customFormat="1" ht="19.5">
      <c r="B121" s="84"/>
      <c r="C121" s="84"/>
      <c r="D121" s="84"/>
      <c r="E121" s="101"/>
      <c r="F121" s="101"/>
      <c r="G121" s="82"/>
    </row>
    <row r="122" spans="2:7" s="83" customFormat="1" ht="19.5">
      <c r="B122" s="84"/>
      <c r="C122" s="84"/>
      <c r="D122" s="84"/>
      <c r="E122" s="101"/>
      <c r="F122" s="101"/>
      <c r="G122" s="82"/>
    </row>
    <row r="123" spans="2:7" s="83" customFormat="1" ht="19.5">
      <c r="B123" s="84"/>
      <c r="C123" s="84"/>
      <c r="D123" s="84"/>
      <c r="E123" s="101"/>
      <c r="F123" s="101"/>
      <c r="G123" s="82"/>
    </row>
    <row r="124" spans="2:7" s="83" customFormat="1" ht="19.5">
      <c r="B124" s="84"/>
      <c r="C124" s="84"/>
      <c r="D124" s="84"/>
      <c r="E124" s="101"/>
      <c r="F124" s="101"/>
      <c r="G124" s="82"/>
    </row>
    <row r="125" spans="2:7" s="83" customFormat="1" ht="19.5">
      <c r="B125" s="84"/>
      <c r="C125" s="84"/>
      <c r="D125" s="84"/>
      <c r="E125" s="101"/>
      <c r="F125" s="101"/>
      <c r="G125" s="82"/>
    </row>
    <row r="126" spans="2:7" s="83" customFormat="1" ht="19.5">
      <c r="B126" s="84"/>
      <c r="C126" s="84"/>
      <c r="D126" s="84"/>
      <c r="E126" s="101"/>
      <c r="F126" s="101"/>
      <c r="G126" s="82"/>
    </row>
    <row r="127" spans="2:7" s="83" customFormat="1" ht="19.5">
      <c r="B127" s="84"/>
      <c r="C127" s="84"/>
      <c r="D127" s="84"/>
      <c r="E127" s="101"/>
      <c r="F127" s="101"/>
      <c r="G127" s="82"/>
    </row>
    <row r="128" spans="2:7" s="83" customFormat="1" ht="19.5">
      <c r="B128" s="84"/>
      <c r="C128" s="84"/>
      <c r="D128" s="84"/>
      <c r="E128" s="101"/>
      <c r="F128" s="101"/>
      <c r="G128" s="82"/>
    </row>
    <row r="129" spans="2:7" s="83" customFormat="1" ht="19.5">
      <c r="B129" s="84"/>
      <c r="C129" s="84"/>
      <c r="D129" s="84"/>
      <c r="E129" s="101"/>
      <c r="F129" s="101"/>
      <c r="G129" s="82"/>
    </row>
    <row r="130" spans="2:7" s="83" customFormat="1" ht="19.5">
      <c r="B130" s="84"/>
      <c r="C130" s="84"/>
      <c r="D130" s="84"/>
      <c r="E130" s="101"/>
      <c r="F130" s="101"/>
      <c r="G130" s="82"/>
    </row>
    <row r="131" spans="2:7" s="83" customFormat="1" ht="19.5">
      <c r="B131" s="84"/>
      <c r="C131" s="84"/>
      <c r="D131" s="84"/>
      <c r="E131" s="101"/>
      <c r="F131" s="101"/>
      <c r="G131" s="82"/>
    </row>
    <row r="132" spans="2:7" s="83" customFormat="1" ht="19.5">
      <c r="B132" s="84"/>
      <c r="C132" s="84"/>
      <c r="D132" s="84"/>
      <c r="E132" s="101"/>
      <c r="F132" s="101"/>
      <c r="G132" s="82"/>
    </row>
    <row r="133" spans="2:7" s="83" customFormat="1" ht="19.5">
      <c r="B133" s="84"/>
      <c r="C133" s="84"/>
      <c r="D133" s="84"/>
      <c r="E133" s="101"/>
      <c r="F133" s="101"/>
      <c r="G133" s="82"/>
    </row>
    <row r="134" spans="2:7" s="83" customFormat="1" ht="19.5">
      <c r="B134" s="84"/>
      <c r="C134" s="84"/>
      <c r="D134" s="84"/>
      <c r="E134" s="101"/>
      <c r="F134" s="101"/>
      <c r="G134" s="82"/>
    </row>
    <row r="135" spans="2:7" s="83" customFormat="1" ht="19.5">
      <c r="B135" s="84"/>
      <c r="C135" s="84"/>
      <c r="D135" s="84"/>
      <c r="E135" s="101"/>
      <c r="F135" s="101"/>
      <c r="G135" s="82"/>
    </row>
    <row r="136" spans="2:7" s="83" customFormat="1" ht="19.5">
      <c r="B136" s="84"/>
      <c r="C136" s="84"/>
      <c r="D136" s="84"/>
      <c r="E136" s="101"/>
      <c r="F136" s="101"/>
      <c r="G136" s="82"/>
    </row>
    <row r="137" spans="2:7" s="83" customFormat="1" ht="19.5">
      <c r="B137" s="84"/>
      <c r="C137" s="84"/>
      <c r="D137" s="84"/>
      <c r="E137" s="101"/>
      <c r="F137" s="101"/>
      <c r="G137" s="82"/>
    </row>
    <row r="138" spans="2:7" s="83" customFormat="1" ht="19.5">
      <c r="B138" s="84"/>
      <c r="C138" s="84"/>
      <c r="D138" s="84"/>
      <c r="E138" s="101"/>
      <c r="F138" s="101"/>
      <c r="G138" s="82"/>
    </row>
    <row r="139" spans="2:7" s="83" customFormat="1" ht="19.5">
      <c r="B139" s="84"/>
      <c r="C139" s="84"/>
      <c r="D139" s="84"/>
      <c r="E139" s="101"/>
      <c r="F139" s="101"/>
      <c r="G139" s="82"/>
    </row>
    <row r="140" spans="2:7" s="83" customFormat="1" ht="19.5">
      <c r="B140" s="84"/>
      <c r="C140" s="84"/>
      <c r="D140" s="84"/>
      <c r="E140" s="101"/>
      <c r="F140" s="101"/>
      <c r="G140" s="82"/>
    </row>
    <row r="141" spans="2:7" s="83" customFormat="1" ht="19.5">
      <c r="B141" s="84"/>
      <c r="C141" s="84"/>
      <c r="D141" s="84"/>
      <c r="E141" s="101"/>
      <c r="F141" s="101"/>
      <c r="G141" s="82"/>
    </row>
    <row r="142" spans="2:7" s="83" customFormat="1" ht="19.5">
      <c r="B142" s="84"/>
      <c r="C142" s="84"/>
      <c r="D142" s="84"/>
      <c r="E142" s="101"/>
      <c r="F142" s="101"/>
      <c r="G142" s="82"/>
    </row>
    <row r="143" spans="2:7" s="83" customFormat="1" ht="19.5">
      <c r="B143" s="84"/>
      <c r="C143" s="84"/>
      <c r="D143" s="84"/>
      <c r="E143" s="101"/>
      <c r="F143" s="101"/>
      <c r="G143" s="82"/>
    </row>
    <row r="144" spans="2:7" s="83" customFormat="1" ht="19.5">
      <c r="B144" s="84"/>
      <c r="C144" s="84"/>
      <c r="D144" s="84"/>
      <c r="E144" s="101"/>
      <c r="F144" s="101"/>
      <c r="G144" s="82"/>
    </row>
    <row r="145" spans="2:7" s="83" customFormat="1" ht="19.5">
      <c r="B145" s="84"/>
      <c r="C145" s="84"/>
      <c r="D145" s="84"/>
      <c r="E145" s="101"/>
      <c r="F145" s="101"/>
      <c r="G145" s="82"/>
    </row>
    <row r="146" spans="2:7" s="83" customFormat="1" ht="19.5">
      <c r="B146" s="84"/>
      <c r="C146" s="84"/>
      <c r="D146" s="84"/>
      <c r="E146" s="101"/>
      <c r="F146" s="101"/>
      <c r="G146" s="82"/>
    </row>
    <row r="147" spans="2:7" s="83" customFormat="1" ht="19.5">
      <c r="B147" s="84"/>
      <c r="C147" s="84"/>
      <c r="D147" s="84"/>
      <c r="E147" s="101"/>
      <c r="F147" s="101"/>
      <c r="G147" s="82"/>
    </row>
    <row r="148" spans="2:7" s="83" customFormat="1" ht="19.5">
      <c r="B148" s="84"/>
      <c r="C148" s="84"/>
      <c r="D148" s="84"/>
      <c r="E148" s="101"/>
      <c r="F148" s="101"/>
      <c r="G148" s="82"/>
    </row>
    <row r="149" spans="2:7" s="83" customFormat="1" ht="19.5">
      <c r="B149" s="84"/>
      <c r="C149" s="84"/>
      <c r="D149" s="84"/>
      <c r="E149" s="101"/>
      <c r="F149" s="101"/>
      <c r="G149" s="82"/>
    </row>
    <row r="150" spans="2:7" s="83" customFormat="1" ht="19.5">
      <c r="B150" s="84"/>
      <c r="C150" s="84"/>
      <c r="D150" s="84"/>
      <c r="E150" s="101"/>
      <c r="F150" s="101"/>
      <c r="G150" s="82"/>
    </row>
    <row r="151" spans="2:7" s="83" customFormat="1" ht="19.5">
      <c r="B151" s="84"/>
      <c r="C151" s="84"/>
      <c r="D151" s="84"/>
      <c r="E151" s="101"/>
      <c r="F151" s="101"/>
      <c r="G151" s="82"/>
    </row>
    <row r="152" spans="2:7" s="83" customFormat="1" ht="19.5">
      <c r="B152" s="84"/>
      <c r="C152" s="84"/>
      <c r="D152" s="84"/>
      <c r="E152" s="101"/>
      <c r="F152" s="101"/>
      <c r="G152" s="82"/>
    </row>
    <row r="153" spans="2:7" s="83" customFormat="1" ht="19.5">
      <c r="B153" s="84"/>
      <c r="C153" s="84"/>
      <c r="D153" s="84"/>
      <c r="E153" s="101"/>
      <c r="F153" s="101"/>
      <c r="G153" s="82"/>
    </row>
    <row r="154" spans="2:7" s="83" customFormat="1" ht="19.5">
      <c r="B154" s="84"/>
      <c r="C154" s="84"/>
      <c r="D154" s="84"/>
      <c r="E154" s="101"/>
      <c r="F154" s="101"/>
      <c r="G154" s="82"/>
    </row>
    <row r="155" spans="2:7" s="83" customFormat="1" ht="19.5">
      <c r="B155" s="84"/>
      <c r="C155" s="84"/>
      <c r="D155" s="84"/>
      <c r="E155" s="101"/>
      <c r="F155" s="101"/>
      <c r="G155" s="82"/>
    </row>
    <row r="156" spans="2:7" s="83" customFormat="1" ht="19.5">
      <c r="B156" s="84"/>
      <c r="C156" s="84"/>
      <c r="D156" s="84"/>
      <c r="E156" s="101"/>
      <c r="F156" s="101"/>
      <c r="G156" s="82"/>
    </row>
    <row r="157" spans="2:7" s="83" customFormat="1" ht="19.5">
      <c r="B157" s="84"/>
      <c r="C157" s="84"/>
      <c r="D157" s="84"/>
      <c r="E157" s="101"/>
      <c r="F157" s="101"/>
      <c r="G157" s="82"/>
    </row>
    <row r="158" spans="2:7" s="83" customFormat="1" ht="19.5">
      <c r="B158" s="84"/>
      <c r="C158" s="84"/>
      <c r="D158" s="84"/>
      <c r="E158" s="101"/>
      <c r="F158" s="101"/>
      <c r="G158" s="82"/>
    </row>
    <row r="159" spans="2:7" s="83" customFormat="1" ht="19.5">
      <c r="B159" s="84"/>
      <c r="C159" s="84"/>
      <c r="D159" s="84"/>
      <c r="E159" s="101"/>
      <c r="F159" s="101"/>
      <c r="G159" s="82"/>
    </row>
    <row r="160" spans="2:7" s="83" customFormat="1" ht="19.5">
      <c r="B160" s="84"/>
      <c r="C160" s="84"/>
      <c r="D160" s="84"/>
      <c r="E160" s="101"/>
      <c r="F160" s="101"/>
      <c r="G160" s="82"/>
    </row>
    <row r="161" spans="2:7" s="83" customFormat="1" ht="19.5">
      <c r="B161" s="84"/>
      <c r="C161" s="84"/>
      <c r="D161" s="84"/>
      <c r="E161" s="101"/>
      <c r="F161" s="101"/>
      <c r="G161" s="82"/>
    </row>
    <row r="162" spans="2:7" s="83" customFormat="1" ht="19.5">
      <c r="B162" s="84"/>
      <c r="C162" s="84"/>
      <c r="D162" s="84"/>
      <c r="E162" s="101"/>
      <c r="F162" s="101"/>
      <c r="G162" s="82"/>
    </row>
    <row r="163" spans="2:7" s="83" customFormat="1" ht="19.5">
      <c r="B163" s="84"/>
      <c r="C163" s="84"/>
      <c r="D163" s="84"/>
      <c r="E163" s="101"/>
      <c r="F163" s="101"/>
      <c r="G163" s="82"/>
    </row>
    <row r="164" spans="2:7" s="83" customFormat="1" ht="19.5">
      <c r="B164" s="84"/>
      <c r="C164" s="84"/>
      <c r="D164" s="84"/>
      <c r="E164" s="101"/>
      <c r="F164" s="101"/>
      <c r="G164" s="82"/>
    </row>
    <row r="165" spans="2:7" s="83" customFormat="1" ht="19.5">
      <c r="B165" s="84"/>
      <c r="C165" s="84"/>
      <c r="D165" s="84"/>
      <c r="E165" s="101"/>
      <c r="F165" s="101"/>
      <c r="G165" s="82"/>
    </row>
    <row r="166" spans="2:7" s="83" customFormat="1" ht="19.5">
      <c r="B166" s="84"/>
      <c r="C166" s="84"/>
      <c r="D166" s="84"/>
      <c r="E166" s="101"/>
      <c r="F166" s="101"/>
      <c r="G166" s="82"/>
    </row>
  </sheetData>
  <sheetProtection/>
  <mergeCells count="14">
    <mergeCell ref="E15:G15"/>
    <mergeCell ref="B14:E14"/>
    <mergeCell ref="E10:F10"/>
    <mergeCell ref="E11:F11"/>
    <mergeCell ref="E13:F13"/>
    <mergeCell ref="B15:C15"/>
    <mergeCell ref="B8:C8"/>
    <mergeCell ref="B9:C9"/>
    <mergeCell ref="B1:C2"/>
    <mergeCell ref="E8:G9"/>
    <mergeCell ref="E2:F2"/>
    <mergeCell ref="E3:F3"/>
    <mergeCell ref="E4:G4"/>
    <mergeCell ref="G5:G6"/>
  </mergeCells>
  <conditionalFormatting sqref="G10:G11">
    <cfRule type="cellIs" priority="1" dxfId="61" operator="lessThan" stopIfTrue="1">
      <formula>0</formula>
    </cfRule>
  </conditionalFormatting>
  <dataValidations count="4">
    <dataValidation allowBlank="1" showErrorMessage="1" prompt="Si erreur &#10;clic droit -  Effacer le contenu" sqref="F5:F6"/>
    <dataValidation type="whole" allowBlank="1" showInputMessage="1" showErrorMessage="1" error="Vérifier l'année " sqref="G2">
      <formula1>2014</formula1>
      <formula2>2024</formula2>
    </dataValidation>
    <dataValidation type="decimal" allowBlank="1" showInputMessage="1" showErrorMessage="1" errorTitle="ATTENTION" error="Vous devez saisir un nombre .&#10;" sqref="G10">
      <formula1>-100000</formula1>
      <formula2>100000</formula2>
    </dataValidation>
    <dataValidation type="decimal" allowBlank="1" showInputMessage="1" showErrorMessage="1" errorTitle="ATTENTION" error="Vous devez saisir un nombre." sqref="G11">
      <formula1>-100000</formula1>
      <formula2>100000</formula2>
    </dataValidation>
  </dataValidations>
  <hyperlinks>
    <hyperlink ref="T1" r:id="rId1" display="jp.terrancle@laposte.net"/>
  </hyperlinks>
  <printOptions/>
  <pageMargins left="0.787401575" right="0.787401575" top="0.984251969" bottom="0.984251969" header="0.4921259845" footer="0.4921259845"/>
  <pageSetup horizontalDpi="300" verticalDpi="300" orientation="landscape"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Gestion Coopérative</dc:title>
  <dc:subject/>
  <dc:creator>JP Terrancle IAI 31</dc:creator>
  <cp:keywords/>
  <dc:description>Merci à Claude MOINE  FTice 92</dc:description>
  <cp:lastModifiedBy>Utilisateur</cp:lastModifiedBy>
  <cp:lastPrinted>2015-09-22T07:08:04Z</cp:lastPrinted>
  <dcterms:created xsi:type="dcterms:W3CDTF">2000-12-08T21:11:36Z</dcterms:created>
  <dcterms:modified xsi:type="dcterms:W3CDTF">2021-12-21T11:40:40Z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